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7515" windowHeight="5640" tabRatio="965" activeTab="3"/>
  </bookViews>
  <sheets>
    <sheet name="cropping patterns" sheetId="1" r:id="rId1"/>
    <sheet name="yield build up" sheetId="9" r:id="rId2"/>
    <sheet name="Total crop production" sheetId="13" r:id="rId3"/>
    <sheet name="inputs requirements" sheetId="7" r:id="rId4"/>
  </sheets>
  <calcPr calcId="144525"/>
</workbook>
</file>

<file path=xl/calcChain.xml><?xml version="1.0" encoding="utf-8"?>
<calcChain xmlns="http://schemas.openxmlformats.org/spreadsheetml/2006/main">
  <c r="F31" i="7" l="1"/>
  <c r="F32" i="7"/>
  <c r="F33" i="7"/>
  <c r="F34" i="7"/>
  <c r="F30" i="7"/>
  <c r="F23" i="7"/>
  <c r="F24" i="7"/>
  <c r="F25" i="7"/>
  <c r="F26" i="7"/>
  <c r="F27" i="7"/>
  <c r="F22" i="7"/>
  <c r="B13" i="7" l="1"/>
  <c r="B31" i="7" s="1"/>
  <c r="B14" i="7"/>
  <c r="B32" i="7" s="1"/>
  <c r="B15" i="7"/>
  <c r="B33" i="7" s="1"/>
  <c r="B16" i="7"/>
  <c r="B34" i="7" s="1"/>
  <c r="B12" i="7"/>
  <c r="B30" i="7" s="1"/>
  <c r="B6" i="7"/>
  <c r="B23" i="7" s="1"/>
  <c r="B7" i="7"/>
  <c r="B24" i="7" s="1"/>
  <c r="B8" i="7"/>
  <c r="B25" i="7" s="1"/>
  <c r="B9" i="7"/>
  <c r="B26" i="7" s="1"/>
  <c r="B10" i="7"/>
  <c r="B27" i="7" s="1"/>
  <c r="B5" i="7"/>
  <c r="B22" i="7" s="1"/>
  <c r="A13" i="13"/>
  <c r="A14" i="13"/>
  <c r="A15" i="13"/>
  <c r="A16" i="13"/>
  <c r="A12" i="13"/>
  <c r="A5" i="13"/>
  <c r="A6" i="13"/>
  <c r="A7" i="13"/>
  <c r="A8" i="13"/>
  <c r="A9" i="13"/>
  <c r="A4" i="13"/>
  <c r="A13" i="9"/>
  <c r="A14" i="9"/>
  <c r="A15" i="9"/>
  <c r="A16" i="9"/>
  <c r="A12" i="9"/>
  <c r="A6" i="9"/>
  <c r="A7" i="9"/>
  <c r="A8" i="9"/>
  <c r="A9" i="9"/>
  <c r="A10" i="9"/>
  <c r="A5" i="9"/>
  <c r="K19" i="1"/>
  <c r="J19" i="1"/>
  <c r="I19" i="1"/>
  <c r="H19" i="1"/>
  <c r="G19" i="1"/>
  <c r="F19" i="1"/>
  <c r="E19" i="1"/>
  <c r="D19" i="1"/>
  <c r="C19" i="1"/>
  <c r="B19" i="1"/>
  <c r="K12" i="1"/>
  <c r="K20" i="1" s="1"/>
  <c r="J12" i="1"/>
  <c r="J20" i="1" s="1"/>
  <c r="I12" i="1"/>
  <c r="I20" i="1" s="1"/>
  <c r="H12" i="1"/>
  <c r="H20" i="1" s="1"/>
  <c r="G12" i="1"/>
  <c r="G20" i="1" s="1"/>
  <c r="F12" i="1"/>
  <c r="F20" i="1" s="1"/>
  <c r="E12" i="1"/>
  <c r="E20" i="1" s="1"/>
  <c r="D12" i="1"/>
  <c r="D20" i="1" s="1"/>
  <c r="C12" i="1"/>
  <c r="C20" i="1" s="1"/>
  <c r="B12" i="1"/>
  <c r="B20" i="1" s="1"/>
  <c r="B33" i="1"/>
  <c r="C33" i="1"/>
  <c r="D33" i="1"/>
  <c r="E33" i="1"/>
  <c r="F33" i="1"/>
  <c r="G33" i="1"/>
  <c r="H33" i="1"/>
  <c r="I33" i="1"/>
  <c r="J33" i="1"/>
  <c r="K33" i="1"/>
  <c r="B40" i="1"/>
  <c r="C40" i="1"/>
  <c r="C41" i="1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B41" i="1"/>
  <c r="E31" i="7"/>
  <c r="E32" i="7"/>
  <c r="E33" i="7"/>
  <c r="E34" i="7"/>
  <c r="E30" i="7"/>
  <c r="E23" i="7"/>
  <c r="E24" i="7"/>
  <c r="E25" i="7"/>
  <c r="E26" i="7"/>
  <c r="E27" i="7"/>
  <c r="E22" i="7"/>
  <c r="E75" i="7"/>
  <c r="F72" i="7"/>
  <c r="F73" i="7"/>
  <c r="F74" i="7"/>
  <c r="F75" i="7"/>
  <c r="F71" i="7"/>
  <c r="F64" i="7"/>
  <c r="F65" i="7"/>
  <c r="F66" i="7"/>
  <c r="F67" i="7"/>
  <c r="F68" i="7"/>
  <c r="F63" i="7"/>
  <c r="E72" i="7"/>
  <c r="E73" i="7"/>
  <c r="E74" i="7"/>
  <c r="E71" i="7"/>
  <c r="E64" i="7"/>
  <c r="E65" i="7"/>
  <c r="E66" i="7"/>
  <c r="E67" i="7"/>
  <c r="E68" i="7"/>
  <c r="E63" i="7"/>
  <c r="D63" i="7"/>
  <c r="D64" i="7"/>
  <c r="D65" i="7"/>
  <c r="D66" i="7"/>
  <c r="D67" i="7"/>
  <c r="D68" i="7"/>
  <c r="E70" i="7"/>
  <c r="D75" i="7"/>
  <c r="D73" i="7"/>
  <c r="D74" i="7"/>
  <c r="D72" i="7"/>
  <c r="D71" i="7"/>
  <c r="C75" i="7"/>
  <c r="C74" i="7"/>
  <c r="C73" i="7"/>
  <c r="C72" i="7"/>
  <c r="C71" i="7"/>
  <c r="C68" i="7"/>
  <c r="C67" i="7"/>
  <c r="C66" i="7"/>
  <c r="C70" i="7"/>
  <c r="C65" i="7"/>
  <c r="C63" i="7"/>
  <c r="C64" i="7"/>
  <c r="D23" i="7"/>
  <c r="D24" i="7"/>
  <c r="D25" i="7"/>
  <c r="D26" i="7"/>
  <c r="D27" i="7"/>
  <c r="D30" i="7"/>
  <c r="D31" i="7"/>
  <c r="D32" i="7"/>
  <c r="D33" i="7"/>
  <c r="D34" i="7"/>
  <c r="D22" i="7"/>
  <c r="C22" i="7"/>
  <c r="C23" i="7"/>
  <c r="C24" i="7"/>
  <c r="C25" i="7"/>
  <c r="C26" i="7"/>
  <c r="C27" i="7"/>
  <c r="C30" i="7"/>
  <c r="C31" i="7"/>
  <c r="C32" i="7"/>
  <c r="C33" i="7"/>
  <c r="C34" i="7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D16" i="13"/>
  <c r="E16" i="13"/>
  <c r="F16" i="13"/>
  <c r="C17" i="13"/>
  <c r="D17" i="13"/>
  <c r="E17" i="13"/>
  <c r="B16" i="13"/>
  <c r="B15" i="13"/>
  <c r="B14" i="13"/>
  <c r="B13" i="13"/>
  <c r="B12" i="13"/>
  <c r="C4" i="13"/>
  <c r="D4" i="13"/>
  <c r="E4" i="13"/>
  <c r="F4" i="13"/>
  <c r="C5" i="13"/>
  <c r="D5" i="13"/>
  <c r="E5" i="13"/>
  <c r="F5" i="13"/>
  <c r="C6" i="13"/>
  <c r="D6" i="13"/>
  <c r="E6" i="13"/>
  <c r="F6" i="13"/>
  <c r="C7" i="13"/>
  <c r="D7" i="13"/>
  <c r="E7" i="13"/>
  <c r="F7" i="13"/>
  <c r="C8" i="13"/>
  <c r="D8" i="13"/>
  <c r="E8" i="13"/>
  <c r="F8" i="13"/>
  <c r="C9" i="13"/>
  <c r="D9" i="13"/>
  <c r="E9" i="13"/>
  <c r="F9" i="13"/>
  <c r="E10" i="13"/>
  <c r="B9" i="13"/>
  <c r="B8" i="13"/>
  <c r="B7" i="13"/>
  <c r="B6" i="13"/>
  <c r="B5" i="13"/>
  <c r="B4" i="13"/>
  <c r="C36" i="13"/>
  <c r="D36" i="13"/>
  <c r="E36" i="13"/>
  <c r="F36" i="13"/>
  <c r="C37" i="13"/>
  <c r="D37" i="13"/>
  <c r="E37" i="13"/>
  <c r="F37" i="13"/>
  <c r="C38" i="13"/>
  <c r="D38" i="13"/>
  <c r="E38" i="13"/>
  <c r="F38" i="13"/>
  <c r="C39" i="13"/>
  <c r="D39" i="13"/>
  <c r="E39" i="13"/>
  <c r="F39" i="13"/>
  <c r="C40" i="13"/>
  <c r="D40" i="13"/>
  <c r="E40" i="13"/>
  <c r="F40" i="13"/>
  <c r="B40" i="13"/>
  <c r="B39" i="13"/>
  <c r="B38" i="13"/>
  <c r="B37" i="13"/>
  <c r="B36" i="13"/>
  <c r="A37" i="13"/>
  <c r="A38" i="13"/>
  <c r="A39" i="13"/>
  <c r="A40" i="13"/>
  <c r="A36" i="13"/>
  <c r="C29" i="13"/>
  <c r="D29" i="13"/>
  <c r="E29" i="13"/>
  <c r="F29" i="13"/>
  <c r="C30" i="13"/>
  <c r="D30" i="13"/>
  <c r="E30" i="13"/>
  <c r="F30" i="13"/>
  <c r="C31" i="13"/>
  <c r="D31" i="13"/>
  <c r="E31" i="13"/>
  <c r="F31" i="13"/>
  <c r="C32" i="13"/>
  <c r="D32" i="13"/>
  <c r="E32" i="13"/>
  <c r="F32" i="13"/>
  <c r="C33" i="13"/>
  <c r="D33" i="13"/>
  <c r="E33" i="13"/>
  <c r="F33" i="13"/>
  <c r="B33" i="13"/>
  <c r="B32" i="13"/>
  <c r="B31" i="13"/>
  <c r="B30" i="13"/>
  <c r="B29" i="13"/>
  <c r="C28" i="13"/>
  <c r="B28" i="13"/>
  <c r="D28" i="13"/>
  <c r="E28" i="13"/>
  <c r="E34" i="13" s="1"/>
  <c r="F28" i="13"/>
  <c r="F10" i="13" l="1"/>
  <c r="D10" i="13"/>
  <c r="F17" i="13"/>
  <c r="C10" i="13"/>
  <c r="E35" i="7"/>
  <c r="C34" i="13"/>
  <c r="D28" i="7"/>
  <c r="F76" i="7"/>
  <c r="E28" i="7"/>
  <c r="E36" i="7" s="1"/>
  <c r="C35" i="7"/>
  <c r="C28" i="7"/>
  <c r="D35" i="7"/>
  <c r="F35" i="7"/>
  <c r="D69" i="7"/>
  <c r="E76" i="7"/>
  <c r="C69" i="7"/>
  <c r="C76" i="7"/>
  <c r="D76" i="7"/>
  <c r="F28" i="7"/>
  <c r="E69" i="7"/>
  <c r="F69" i="7"/>
  <c r="F34" i="13"/>
  <c r="D34" i="13"/>
  <c r="B34" i="13"/>
  <c r="B41" i="13"/>
  <c r="D41" i="13"/>
  <c r="C41" i="13"/>
  <c r="F36" i="7" l="1"/>
  <c r="C36" i="7"/>
  <c r="D36" i="7"/>
  <c r="B42" i="13"/>
  <c r="C42" i="13"/>
  <c r="D42" i="13"/>
  <c r="E41" i="13"/>
  <c r="E42" i="13" s="1"/>
  <c r="F41" i="13"/>
  <c r="B10" i="13"/>
  <c r="B17" i="13"/>
  <c r="B18" i="13" l="1"/>
  <c r="E18" i="13"/>
  <c r="C18" i="13"/>
  <c r="F42" i="13"/>
  <c r="D18" i="13"/>
  <c r="F18" i="13"/>
</calcChain>
</file>

<file path=xl/sharedStrings.xml><?xml version="1.0" encoding="utf-8"?>
<sst xmlns="http://schemas.openxmlformats.org/spreadsheetml/2006/main" count="184" uniqueCount="68">
  <si>
    <t>wet season crops</t>
  </si>
  <si>
    <t>%</t>
  </si>
  <si>
    <t>Ha</t>
  </si>
  <si>
    <t>ha</t>
  </si>
  <si>
    <t>Garlic</t>
  </si>
  <si>
    <t>Urea</t>
  </si>
  <si>
    <t>DAP</t>
  </si>
  <si>
    <t>Table. Yield build up of the proposed crops (Q/ha)</t>
  </si>
  <si>
    <t>Dry season crops</t>
  </si>
  <si>
    <t>Sub total</t>
  </si>
  <si>
    <t>Year 1</t>
  </si>
  <si>
    <t>Year 2</t>
  </si>
  <si>
    <t>Year 3</t>
  </si>
  <si>
    <t>Year 4</t>
  </si>
  <si>
    <t>Year 5-25</t>
  </si>
  <si>
    <t>G. total</t>
  </si>
  <si>
    <t xml:space="preserve">Total  crop production </t>
  </si>
  <si>
    <t>Maize grain</t>
  </si>
  <si>
    <t>Enset</t>
  </si>
  <si>
    <t>Malt barley</t>
  </si>
  <si>
    <t>Shallot</t>
  </si>
  <si>
    <t>Horse bean</t>
  </si>
  <si>
    <t>Cabbage</t>
  </si>
  <si>
    <t>Carrot</t>
  </si>
  <si>
    <t>Maize seed</t>
  </si>
  <si>
    <t>crops</t>
  </si>
  <si>
    <t>pesticides (lt/kg/ha)</t>
  </si>
  <si>
    <t>fertilizer(kg/ha)</t>
  </si>
  <si>
    <t>5-25 years</t>
  </si>
  <si>
    <t>Year 5</t>
  </si>
  <si>
    <t>Wet season crops</t>
  </si>
  <si>
    <t>Total Production, qt</t>
  </si>
  <si>
    <t>Without project</t>
  </si>
  <si>
    <t>Yield with project, qt/ha</t>
  </si>
  <si>
    <t>Coffee</t>
  </si>
  <si>
    <t>Fertilizer requirement</t>
  </si>
  <si>
    <t>Seed rate</t>
  </si>
  <si>
    <t>(kg/ha)</t>
  </si>
  <si>
    <t>Example</t>
  </si>
  <si>
    <t xml:space="preserve">Recommended input rates </t>
  </si>
  <si>
    <t>Seasonal Total</t>
  </si>
  <si>
    <t>Seed, qt</t>
  </si>
  <si>
    <t>Pesticides</t>
  </si>
  <si>
    <t>Fertilizer, qt</t>
  </si>
  <si>
    <t>Qt</t>
  </si>
  <si>
    <t>lt or kg</t>
  </si>
  <si>
    <t>Seasonal sub total</t>
  </si>
  <si>
    <t>Annual Total</t>
  </si>
  <si>
    <t>Fertilizer rate (kg/ha)</t>
  </si>
  <si>
    <t>Seed Requirement</t>
  </si>
  <si>
    <t>kg/ha</t>
  </si>
  <si>
    <t xml:space="preserve">Seed requirement </t>
  </si>
  <si>
    <t xml:space="preserve">Example </t>
  </si>
  <si>
    <t>Grand total</t>
  </si>
  <si>
    <t xml:space="preserve">Pesticides </t>
  </si>
  <si>
    <t>(lt or kg) /ha</t>
  </si>
  <si>
    <t>Seasonal and annual fertilizer requirement, qt</t>
  </si>
  <si>
    <t>Sub-total</t>
  </si>
  <si>
    <t>Total</t>
  </si>
  <si>
    <t>Propsed cropping patterns for both wet and dry season crop production(1- 25 years)</t>
  </si>
  <si>
    <t xml:space="preserve"> Fill the yield projection data to calculate annaul production </t>
  </si>
  <si>
    <t>Wet season</t>
  </si>
  <si>
    <t>Dry season</t>
  </si>
  <si>
    <t>Wet Season</t>
  </si>
  <si>
    <t xml:space="preserve">  Rate of Fertilizer, seed and pesticide for proposed crops</t>
  </si>
  <si>
    <t>2nd step: Fill the rate of inputs to get the total requirment for the project</t>
  </si>
  <si>
    <t>Total Fertilizer, Seed and agrochemicals requirements</t>
  </si>
  <si>
    <t xml:space="preserve">1 st step: Fill the data for both seasons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</si>
</sst>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Book Antiqua"/>
      <family val="1"/>
    </font>
    <font>
      <b/>
      <sz val="10"/>
      <name val="Verdana"/>
      <family val="2"/>
    </font>
    <font>
      <sz val="12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Verdana"/>
      <family val="2"/>
    </font>
    <font>
      <b/>
      <sz val="9"/>
      <name val="Book Antiqua"/>
      <family val="1"/>
    </font>
    <font>
      <b/>
      <sz val="11"/>
      <name val="Book Antiqua"/>
      <family val="1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/>
    <xf numFmtId="164" fontId="3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11" fillId="0" borderId="4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11" fillId="4" borderId="5" xfId="0" applyFont="1" applyFill="1" applyBorder="1" applyAlignment="1">
      <alignment horizontal="justify" vertical="center"/>
    </xf>
    <xf numFmtId="0" fontId="3" fillId="0" borderId="0" xfId="0" applyFont="1" applyBorder="1"/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/>
    <xf numFmtId="0" fontId="4" fillId="3" borderId="1" xfId="0" applyFont="1" applyFill="1" applyBorder="1"/>
    <xf numFmtId="0" fontId="3" fillId="0" borderId="1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wrapText="1"/>
    </xf>
    <xf numFmtId="0" fontId="0" fillId="0" borderId="1" xfId="0" applyBorder="1" applyAlignment="1"/>
    <xf numFmtId="164" fontId="8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3" fillId="5" borderId="6" xfId="0" applyFont="1" applyFill="1" applyBorder="1" applyAlignment="1">
      <alignment horizontal="left"/>
    </xf>
    <xf numFmtId="164" fontId="8" fillId="0" borderId="8" xfId="0" applyNumberFormat="1" applyFont="1" applyBorder="1" applyAlignment="1"/>
    <xf numFmtId="164" fontId="13" fillId="3" borderId="1" xfId="0" applyNumberFormat="1" applyFont="1" applyFill="1" applyBorder="1" applyAlignment="1">
      <alignment horizontal="left"/>
    </xf>
    <xf numFmtId="164" fontId="14" fillId="0" borderId="1" xfId="0" applyNumberFormat="1" applyFont="1" applyBorder="1" applyAlignment="1">
      <alignment wrapText="1"/>
    </xf>
    <xf numFmtId="164" fontId="14" fillId="3" borderId="1" xfId="0" applyNumberFormat="1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2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1" fontId="3" fillId="0" borderId="1" xfId="0" applyNumberFormat="1" applyFont="1" applyBorder="1"/>
    <xf numFmtId="1" fontId="9" fillId="0" borderId="1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top" wrapText="1"/>
    </xf>
    <xf numFmtId="1" fontId="3" fillId="0" borderId="3" xfId="0" applyNumberFormat="1" applyFont="1" applyBorder="1"/>
    <xf numFmtId="0" fontId="3" fillId="3" borderId="0" xfId="0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9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Border="1"/>
    <xf numFmtId="2" fontId="5" fillId="0" borderId="3" xfId="0" applyNumberFormat="1" applyFont="1" applyBorder="1" applyAlignment="1">
      <alignment horizontal="center" vertical="top" wrapText="1"/>
    </xf>
    <xf numFmtId="0" fontId="15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wrapText="1"/>
    </xf>
    <xf numFmtId="0" fontId="3" fillId="8" borderId="1" xfId="0" applyFont="1" applyFill="1" applyBorder="1" applyAlignment="1"/>
    <xf numFmtId="0" fontId="3" fillId="8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1" xfId="0" applyFont="1" applyFill="1" applyBorder="1"/>
    <xf numFmtId="0" fontId="1" fillId="5" borderId="0" xfId="0" applyFont="1" applyFill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6" fillId="5" borderId="0" xfId="0" applyFont="1" applyFill="1"/>
    <xf numFmtId="164" fontId="6" fillId="5" borderId="1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164" fontId="6" fillId="6" borderId="1" xfId="0" applyNumberFormat="1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164" fontId="2" fillId="6" borderId="1" xfId="0" applyNumberFormat="1" applyFont="1" applyFill="1" applyBorder="1" applyAlignment="1">
      <alignment horizontal="left"/>
    </xf>
    <xf numFmtId="164" fontId="7" fillId="6" borderId="1" xfId="0" applyNumberFormat="1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3" fillId="8" borderId="1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5" borderId="1" xfId="0" applyFont="1" applyFill="1" applyBorder="1"/>
    <xf numFmtId="0" fontId="3" fillId="5" borderId="3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/>
    </xf>
    <xf numFmtId="0" fontId="15" fillId="4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4" borderId="0" xfId="0" applyFont="1" applyFill="1" applyBorder="1" applyAlignment="1">
      <alignment horizontal="justify" vertical="center"/>
    </xf>
    <xf numFmtId="2" fontId="3" fillId="0" borderId="0" xfId="0" applyNumberFormat="1" applyFont="1" applyBorder="1" applyAlignment="1">
      <alignment horizontal="center"/>
    </xf>
    <xf numFmtId="0" fontId="3" fillId="8" borderId="6" xfId="0" applyFont="1" applyFill="1" applyBorder="1" applyAlignment="1">
      <alignment horizontal="left"/>
    </xf>
    <xf numFmtId="0" fontId="17" fillId="0" borderId="0" xfId="0" applyFont="1" applyAlignment="1"/>
    <xf numFmtId="0" fontId="18" fillId="0" borderId="0" xfId="0" applyFont="1"/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3" borderId="0" xfId="0" applyFont="1" applyFill="1" applyBorder="1" applyAlignment="1"/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5" borderId="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3" fillId="8" borderId="6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3" fillId="8" borderId="3" xfId="0" applyFont="1" applyFill="1" applyBorder="1" applyAlignment="1"/>
    <xf numFmtId="0" fontId="3" fillId="8" borderId="2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C6" sqref="C6"/>
    </sheetView>
  </sheetViews>
  <sheetFormatPr defaultRowHeight="12.75" x14ac:dyDescent="0.2"/>
  <cols>
    <col min="1" max="1" width="16.140625" customWidth="1"/>
  </cols>
  <sheetData>
    <row r="1" spans="1:11" s="36" customFormat="1" ht="12.75" customHeight="1" x14ac:dyDescent="0.25"/>
    <row r="2" spans="1:11" s="36" customFormat="1" ht="18.75" customHeight="1" x14ac:dyDescent="0.25">
      <c r="A2" s="98" t="s">
        <v>67</v>
      </c>
    </row>
    <row r="3" spans="1:11" s="36" customFormat="1" ht="12.75" customHeight="1" x14ac:dyDescent="0.25">
      <c r="A3" s="36" t="s">
        <v>59</v>
      </c>
    </row>
    <row r="4" spans="1:11" x14ac:dyDescent="0.2">
      <c r="A4" s="105" t="s">
        <v>30</v>
      </c>
      <c r="B4" s="102" t="s">
        <v>10</v>
      </c>
      <c r="C4" s="103"/>
      <c r="D4" s="102" t="s">
        <v>11</v>
      </c>
      <c r="E4" s="103"/>
      <c r="F4" s="102" t="s">
        <v>12</v>
      </c>
      <c r="G4" s="103"/>
      <c r="H4" s="102" t="s">
        <v>13</v>
      </c>
      <c r="I4" s="103"/>
      <c r="J4" s="102" t="s">
        <v>29</v>
      </c>
      <c r="K4" s="103"/>
    </row>
    <row r="5" spans="1:11" ht="25.5" customHeight="1" x14ac:dyDescent="0.2">
      <c r="A5" s="105"/>
      <c r="B5" s="97" t="s">
        <v>1</v>
      </c>
      <c r="C5" s="97" t="s">
        <v>2</v>
      </c>
      <c r="D5" s="97" t="s">
        <v>1</v>
      </c>
      <c r="E5" s="97" t="s">
        <v>2</v>
      </c>
      <c r="F5" s="97" t="s">
        <v>1</v>
      </c>
      <c r="G5" s="97" t="s">
        <v>2</v>
      </c>
      <c r="H5" s="97" t="s">
        <v>1</v>
      </c>
      <c r="I5" s="97" t="s">
        <v>2</v>
      </c>
      <c r="J5" s="97" t="s">
        <v>1</v>
      </c>
      <c r="K5" s="97" t="s">
        <v>3</v>
      </c>
    </row>
    <row r="6" spans="1:11" x14ac:dyDescent="0.2">
      <c r="A6" s="16"/>
      <c r="B6" s="33"/>
      <c r="C6" s="34"/>
      <c r="D6" s="33"/>
      <c r="E6" s="34"/>
      <c r="F6" s="33"/>
      <c r="G6" s="34"/>
      <c r="H6" s="33"/>
      <c r="I6" s="34"/>
      <c r="J6" s="33"/>
      <c r="K6" s="34"/>
    </row>
    <row r="7" spans="1:11" x14ac:dyDescent="0.2">
      <c r="A7" s="16"/>
      <c r="B7" s="33"/>
      <c r="C7" s="34"/>
      <c r="D7" s="33"/>
      <c r="E7" s="34"/>
      <c r="F7" s="33"/>
      <c r="G7" s="34"/>
      <c r="H7" s="33"/>
      <c r="I7" s="34"/>
      <c r="J7" s="33"/>
      <c r="K7" s="34"/>
    </row>
    <row r="8" spans="1:11" x14ac:dyDescent="0.2">
      <c r="A8" s="16"/>
      <c r="B8" s="33"/>
      <c r="C8" s="34"/>
      <c r="D8" s="33"/>
      <c r="E8" s="34"/>
      <c r="F8" s="33"/>
      <c r="G8" s="34"/>
      <c r="H8" s="33"/>
      <c r="I8" s="34"/>
      <c r="J8" s="33"/>
      <c r="K8" s="34"/>
    </row>
    <row r="9" spans="1:11" x14ac:dyDescent="0.2">
      <c r="A9" s="16"/>
      <c r="B9" s="33"/>
      <c r="C9" s="34"/>
      <c r="D9" s="33"/>
      <c r="E9" s="34"/>
      <c r="F9" s="33"/>
      <c r="G9" s="34"/>
      <c r="H9" s="33"/>
      <c r="I9" s="34"/>
      <c r="J9" s="33"/>
      <c r="K9" s="34"/>
    </row>
    <row r="10" spans="1:11" x14ac:dyDescent="0.2">
      <c r="A10" s="16"/>
      <c r="B10" s="33"/>
      <c r="C10" s="34"/>
      <c r="D10" s="33"/>
      <c r="E10" s="34"/>
      <c r="F10" s="33"/>
      <c r="G10" s="34"/>
      <c r="H10" s="33"/>
      <c r="I10" s="34"/>
      <c r="J10" s="33"/>
      <c r="K10" s="34"/>
    </row>
    <row r="11" spans="1:11" x14ac:dyDescent="0.2">
      <c r="A11" s="16"/>
      <c r="B11" s="33"/>
      <c r="C11" s="34"/>
      <c r="D11" s="33"/>
      <c r="E11" s="34"/>
      <c r="F11" s="33"/>
      <c r="G11" s="34"/>
      <c r="H11" s="33"/>
      <c r="I11" s="34"/>
      <c r="J11" s="33"/>
      <c r="K11" s="34"/>
    </row>
    <row r="12" spans="1:11" s="1" customFormat="1" ht="17.25" customHeight="1" x14ac:dyDescent="0.2">
      <c r="A12" s="5" t="s">
        <v>57</v>
      </c>
      <c r="B12" s="93">
        <f t="shared" ref="B12:K12" si="0">SUM(B6:B11)</f>
        <v>0</v>
      </c>
      <c r="C12" s="94">
        <f t="shared" si="0"/>
        <v>0</v>
      </c>
      <c r="D12" s="93">
        <f t="shared" si="0"/>
        <v>0</v>
      </c>
      <c r="E12" s="94">
        <f t="shared" si="0"/>
        <v>0</v>
      </c>
      <c r="F12" s="93">
        <f t="shared" si="0"/>
        <v>0</v>
      </c>
      <c r="G12" s="94">
        <f t="shared" si="0"/>
        <v>0</v>
      </c>
      <c r="H12" s="93">
        <f t="shared" si="0"/>
        <v>0</v>
      </c>
      <c r="I12" s="94">
        <f t="shared" si="0"/>
        <v>0</v>
      </c>
      <c r="J12" s="93">
        <f t="shared" si="0"/>
        <v>0</v>
      </c>
      <c r="K12" s="94">
        <f t="shared" si="0"/>
        <v>0</v>
      </c>
    </row>
    <row r="13" spans="1:11" ht="25.5" x14ac:dyDescent="0.2">
      <c r="A13" s="38" t="s">
        <v>8</v>
      </c>
      <c r="B13" s="7"/>
      <c r="C13" s="34"/>
      <c r="D13" s="4"/>
      <c r="E13" s="31"/>
      <c r="F13" s="4"/>
      <c r="G13" s="31"/>
      <c r="H13" s="4"/>
      <c r="I13" s="32"/>
      <c r="J13" s="4"/>
      <c r="K13" s="32"/>
    </row>
    <row r="14" spans="1:11" x14ac:dyDescent="0.2">
      <c r="A14" s="16"/>
      <c r="B14" s="33"/>
      <c r="C14" s="34"/>
      <c r="D14" s="33"/>
      <c r="E14" s="34"/>
      <c r="F14" s="33"/>
      <c r="G14" s="34"/>
      <c r="H14" s="33"/>
      <c r="I14" s="34"/>
      <c r="J14" s="33"/>
      <c r="K14" s="34"/>
    </row>
    <row r="15" spans="1:11" x14ac:dyDescent="0.2">
      <c r="A15" s="16"/>
      <c r="B15" s="33"/>
      <c r="C15" s="34"/>
      <c r="D15" s="33"/>
      <c r="E15" s="34"/>
      <c r="F15" s="33"/>
      <c r="G15" s="34"/>
      <c r="H15" s="33"/>
      <c r="I15" s="34"/>
      <c r="J15" s="33"/>
      <c r="K15" s="34"/>
    </row>
    <row r="16" spans="1:11" x14ac:dyDescent="0.2">
      <c r="A16" s="35"/>
      <c r="B16" s="33"/>
      <c r="C16" s="34"/>
      <c r="D16" s="33"/>
      <c r="E16" s="34"/>
      <c r="F16" s="33"/>
      <c r="G16" s="34"/>
      <c r="H16" s="33"/>
      <c r="I16" s="34"/>
      <c r="J16" s="33"/>
      <c r="K16" s="34"/>
    </row>
    <row r="17" spans="1:11" x14ac:dyDescent="0.2">
      <c r="A17" s="35"/>
      <c r="B17" s="33"/>
      <c r="C17" s="34"/>
      <c r="D17" s="33"/>
      <c r="E17" s="34"/>
      <c r="F17" s="33"/>
      <c r="G17" s="34"/>
      <c r="H17" s="33"/>
      <c r="I17" s="34"/>
      <c r="J17" s="33"/>
      <c r="K17" s="34"/>
    </row>
    <row r="18" spans="1:11" x14ac:dyDescent="0.2">
      <c r="A18" s="35"/>
      <c r="B18" s="33"/>
      <c r="C18" s="34"/>
      <c r="D18" s="33"/>
      <c r="E18" s="34"/>
      <c r="F18" s="33"/>
      <c r="G18" s="34"/>
      <c r="H18" s="33"/>
      <c r="I18" s="34"/>
      <c r="J18" s="33"/>
      <c r="K18" s="34"/>
    </row>
    <row r="19" spans="1:11" x14ac:dyDescent="0.2">
      <c r="A19" s="5" t="s">
        <v>57</v>
      </c>
      <c r="B19" s="91">
        <f t="shared" ref="B19:K19" si="1">SUM(B14:B18)</f>
        <v>0</v>
      </c>
      <c r="C19" s="91">
        <f t="shared" si="1"/>
        <v>0</v>
      </c>
      <c r="D19" s="91">
        <f t="shared" si="1"/>
        <v>0</v>
      </c>
      <c r="E19" s="91">
        <f t="shared" si="1"/>
        <v>0</v>
      </c>
      <c r="F19" s="91">
        <f t="shared" si="1"/>
        <v>0</v>
      </c>
      <c r="G19" s="91">
        <f t="shared" si="1"/>
        <v>0</v>
      </c>
      <c r="H19" s="91">
        <f t="shared" si="1"/>
        <v>0</v>
      </c>
      <c r="I19" s="91">
        <f t="shared" si="1"/>
        <v>0</v>
      </c>
      <c r="J19" s="91">
        <f t="shared" si="1"/>
        <v>0</v>
      </c>
      <c r="K19" s="91">
        <f t="shared" si="1"/>
        <v>0</v>
      </c>
    </row>
    <row r="20" spans="1:11" x14ac:dyDescent="0.2">
      <c r="A20" s="92" t="s">
        <v>58</v>
      </c>
      <c r="B20" s="91">
        <f>B12+B19</f>
        <v>0</v>
      </c>
      <c r="C20" s="91">
        <f t="shared" ref="C20" si="2">C12+C19</f>
        <v>0</v>
      </c>
      <c r="D20" s="91">
        <f t="shared" ref="D20" si="3">D12+D19</f>
        <v>0</v>
      </c>
      <c r="E20" s="91">
        <f t="shared" ref="E20" si="4">E12+E19</f>
        <v>0</v>
      </c>
      <c r="F20" s="91">
        <f t="shared" ref="F20" si="5">F12+F19</f>
        <v>0</v>
      </c>
      <c r="G20" s="91">
        <f t="shared" ref="G20" si="6">G12+G19</f>
        <v>0</v>
      </c>
      <c r="H20" s="91">
        <f t="shared" ref="H20" si="7">H12+H19</f>
        <v>0</v>
      </c>
      <c r="I20" s="91">
        <f t="shared" ref="I20" si="8">I12+I19</f>
        <v>0</v>
      </c>
      <c r="J20" s="91">
        <f t="shared" ref="J20" si="9">J12+J19</f>
        <v>0</v>
      </c>
      <c r="K20" s="91">
        <f t="shared" ref="K20" si="10">K12+K19</f>
        <v>0</v>
      </c>
    </row>
    <row r="21" spans="1:11" x14ac:dyDescent="0.2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x14ac:dyDescent="0.2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4" spans="1:11" x14ac:dyDescent="0.2">
      <c r="A24" s="73" t="s">
        <v>52</v>
      </c>
    </row>
    <row r="25" spans="1:11" x14ac:dyDescent="0.2">
      <c r="A25" s="104" t="s">
        <v>0</v>
      </c>
      <c r="B25" s="100" t="s">
        <v>10</v>
      </c>
      <c r="C25" s="101"/>
      <c r="D25" s="100" t="s">
        <v>11</v>
      </c>
      <c r="E25" s="101"/>
      <c r="F25" s="100" t="s">
        <v>12</v>
      </c>
      <c r="G25" s="101"/>
      <c r="H25" s="100" t="s">
        <v>13</v>
      </c>
      <c r="I25" s="101"/>
      <c r="J25" s="100" t="s">
        <v>29</v>
      </c>
      <c r="K25" s="101"/>
    </row>
    <row r="26" spans="1:11" x14ac:dyDescent="0.2">
      <c r="A26" s="104"/>
      <c r="B26" s="42" t="s">
        <v>1</v>
      </c>
      <c r="C26" s="42" t="s">
        <v>2</v>
      </c>
      <c r="D26" s="42" t="s">
        <v>1</v>
      </c>
      <c r="E26" s="42" t="s">
        <v>2</v>
      </c>
      <c r="F26" s="42" t="s">
        <v>1</v>
      </c>
      <c r="G26" s="42" t="s">
        <v>2</v>
      </c>
      <c r="H26" s="42" t="s">
        <v>1</v>
      </c>
      <c r="I26" s="42" t="s">
        <v>2</v>
      </c>
      <c r="J26" s="42" t="s">
        <v>1</v>
      </c>
      <c r="K26" s="42" t="s">
        <v>3</v>
      </c>
    </row>
    <row r="27" spans="1:11" x14ac:dyDescent="0.2">
      <c r="A27" s="16" t="s">
        <v>17</v>
      </c>
      <c r="B27" s="33">
        <v>30</v>
      </c>
      <c r="C27" s="34">
        <v>29.759999999999998</v>
      </c>
      <c r="D27" s="33">
        <v>30</v>
      </c>
      <c r="E27" s="34">
        <v>29.759999999999998</v>
      </c>
      <c r="F27" s="33">
        <v>30</v>
      </c>
      <c r="G27" s="34">
        <v>29.759999999999998</v>
      </c>
      <c r="H27" s="33">
        <v>30</v>
      </c>
      <c r="I27" s="34">
        <v>29.759999999999998</v>
      </c>
      <c r="J27" s="33">
        <v>30</v>
      </c>
      <c r="K27" s="34">
        <v>29.759999999999998</v>
      </c>
    </row>
    <row r="28" spans="1:11" x14ac:dyDescent="0.2">
      <c r="A28" s="16" t="s">
        <v>18</v>
      </c>
      <c r="B28" s="33">
        <v>18</v>
      </c>
      <c r="C28" s="34">
        <v>17.855999999999998</v>
      </c>
      <c r="D28" s="33">
        <v>18</v>
      </c>
      <c r="E28" s="34">
        <v>17.855999999999998</v>
      </c>
      <c r="F28" s="33">
        <v>18</v>
      </c>
      <c r="G28" s="34">
        <v>17.855999999999998</v>
      </c>
      <c r="H28" s="33">
        <v>18</v>
      </c>
      <c r="I28" s="34">
        <v>17.855999999999998</v>
      </c>
      <c r="J28" s="33">
        <v>18</v>
      </c>
      <c r="K28" s="34">
        <v>17.855999999999998</v>
      </c>
    </row>
    <row r="29" spans="1:11" x14ac:dyDescent="0.2">
      <c r="A29" s="16" t="s">
        <v>19</v>
      </c>
      <c r="B29" s="33">
        <v>24</v>
      </c>
      <c r="C29" s="34">
        <v>23.808</v>
      </c>
      <c r="D29" s="33">
        <v>24</v>
      </c>
      <c r="E29" s="34">
        <v>23.808</v>
      </c>
      <c r="F29" s="33">
        <v>24</v>
      </c>
      <c r="G29" s="34">
        <v>23.808</v>
      </c>
      <c r="H29" s="33">
        <v>24</v>
      </c>
      <c r="I29" s="34">
        <v>23.808</v>
      </c>
      <c r="J29" s="33">
        <v>24</v>
      </c>
      <c r="K29" s="34">
        <v>23.808</v>
      </c>
    </row>
    <row r="30" spans="1:11" x14ac:dyDescent="0.2">
      <c r="A30" s="16" t="s">
        <v>20</v>
      </c>
      <c r="B30" s="33">
        <v>10</v>
      </c>
      <c r="C30" s="34">
        <v>9.9200000000000017</v>
      </c>
      <c r="D30" s="33">
        <v>10</v>
      </c>
      <c r="E30" s="34">
        <v>9.9200000000000017</v>
      </c>
      <c r="F30" s="33">
        <v>10</v>
      </c>
      <c r="G30" s="34">
        <v>9.9200000000000017</v>
      </c>
      <c r="H30" s="33">
        <v>10</v>
      </c>
      <c r="I30" s="34">
        <v>9.9200000000000017</v>
      </c>
      <c r="J30" s="33">
        <v>10</v>
      </c>
      <c r="K30" s="34">
        <v>9.9200000000000017</v>
      </c>
    </row>
    <row r="31" spans="1:11" x14ac:dyDescent="0.2">
      <c r="A31" s="16" t="s">
        <v>21</v>
      </c>
      <c r="B31" s="33">
        <v>13</v>
      </c>
      <c r="C31" s="34">
        <v>12.896000000000001</v>
      </c>
      <c r="D31" s="33">
        <v>13</v>
      </c>
      <c r="E31" s="34">
        <v>12.896000000000001</v>
      </c>
      <c r="F31" s="33">
        <v>13</v>
      </c>
      <c r="G31" s="34">
        <v>12.896000000000001</v>
      </c>
      <c r="H31" s="33">
        <v>13</v>
      </c>
      <c r="I31" s="34">
        <v>12.896000000000001</v>
      </c>
      <c r="J31" s="33">
        <v>13</v>
      </c>
      <c r="K31" s="34">
        <v>12.896000000000001</v>
      </c>
    </row>
    <row r="32" spans="1:11" x14ac:dyDescent="0.2">
      <c r="A32" s="16" t="s">
        <v>4</v>
      </c>
      <c r="B32" s="33">
        <v>5</v>
      </c>
      <c r="C32" s="34">
        <v>4.9600000000000009</v>
      </c>
      <c r="D32" s="33">
        <v>5</v>
      </c>
      <c r="E32" s="34">
        <v>4.9600000000000009</v>
      </c>
      <c r="F32" s="33">
        <v>5</v>
      </c>
      <c r="G32" s="34">
        <v>4.9600000000000009</v>
      </c>
      <c r="H32" s="33">
        <v>5</v>
      </c>
      <c r="I32" s="34">
        <v>4.9600000000000009</v>
      </c>
      <c r="J32" s="33">
        <v>5</v>
      </c>
      <c r="K32" s="34">
        <v>4.9600000000000009</v>
      </c>
    </row>
    <row r="33" spans="1:11" x14ac:dyDescent="0.2">
      <c r="A33" s="5" t="s">
        <v>57</v>
      </c>
      <c r="B33" s="93">
        <f t="shared" ref="B33:K33" si="11">SUM(B27:B32)</f>
        <v>100</v>
      </c>
      <c r="C33" s="94">
        <f t="shared" si="11"/>
        <v>99.200000000000017</v>
      </c>
      <c r="D33" s="93">
        <f t="shared" si="11"/>
        <v>100</v>
      </c>
      <c r="E33" s="94">
        <f t="shared" si="11"/>
        <v>99.200000000000017</v>
      </c>
      <c r="F33" s="93">
        <f t="shared" si="11"/>
        <v>100</v>
      </c>
      <c r="G33" s="94">
        <f t="shared" si="11"/>
        <v>99.200000000000017</v>
      </c>
      <c r="H33" s="93">
        <f t="shared" si="11"/>
        <v>100</v>
      </c>
      <c r="I33" s="94">
        <f t="shared" si="11"/>
        <v>99.200000000000017</v>
      </c>
      <c r="J33" s="93">
        <f t="shared" si="11"/>
        <v>100</v>
      </c>
      <c r="K33" s="94">
        <f t="shared" si="11"/>
        <v>99.200000000000017</v>
      </c>
    </row>
    <row r="34" spans="1:11" ht="20.25" customHeight="1" x14ac:dyDescent="0.2">
      <c r="A34" s="38" t="s">
        <v>8</v>
      </c>
      <c r="B34" s="7"/>
      <c r="C34" s="34"/>
      <c r="D34" s="4"/>
      <c r="E34" s="31"/>
      <c r="F34" s="4"/>
      <c r="G34" s="31"/>
      <c r="H34" s="4"/>
      <c r="I34" s="32"/>
      <c r="J34" s="4"/>
      <c r="K34" s="32"/>
    </row>
    <row r="35" spans="1:11" x14ac:dyDescent="0.2">
      <c r="A35" s="16" t="s">
        <v>17</v>
      </c>
      <c r="B35" s="33">
        <v>7</v>
      </c>
      <c r="C35" s="34">
        <v>6.9440000000000008</v>
      </c>
      <c r="D35" s="33">
        <v>7</v>
      </c>
      <c r="E35" s="34">
        <v>6.9440000000000008</v>
      </c>
      <c r="F35" s="33">
        <v>7</v>
      </c>
      <c r="G35" s="34">
        <v>6.9440000000000008</v>
      </c>
      <c r="H35" s="33">
        <v>7</v>
      </c>
      <c r="I35" s="34">
        <v>6.9440000000000008</v>
      </c>
      <c r="J35" s="33">
        <v>7</v>
      </c>
      <c r="K35" s="34">
        <v>6.9440000000000008</v>
      </c>
    </row>
    <row r="36" spans="1:11" x14ac:dyDescent="0.2">
      <c r="A36" s="16" t="s">
        <v>22</v>
      </c>
      <c r="B36" s="33">
        <v>15</v>
      </c>
      <c r="C36" s="34">
        <v>14.879999999999999</v>
      </c>
      <c r="D36" s="33">
        <v>15</v>
      </c>
      <c r="E36" s="34">
        <v>14.879999999999999</v>
      </c>
      <c r="F36" s="33">
        <v>15</v>
      </c>
      <c r="G36" s="34">
        <v>14.879999999999999</v>
      </c>
      <c r="H36" s="33">
        <v>15</v>
      </c>
      <c r="I36" s="34">
        <v>14.879999999999999</v>
      </c>
      <c r="J36" s="33">
        <v>15</v>
      </c>
      <c r="K36" s="34">
        <v>14.879999999999999</v>
      </c>
    </row>
    <row r="37" spans="1:11" x14ac:dyDescent="0.2">
      <c r="A37" s="35" t="s">
        <v>23</v>
      </c>
      <c r="B37" s="33">
        <v>10</v>
      </c>
      <c r="C37" s="34">
        <v>9.9200000000000017</v>
      </c>
      <c r="D37" s="33">
        <v>10</v>
      </c>
      <c r="E37" s="34">
        <v>9.9200000000000017</v>
      </c>
      <c r="F37" s="33">
        <v>10</v>
      </c>
      <c r="G37" s="34">
        <v>9.9200000000000017</v>
      </c>
      <c r="H37" s="33">
        <v>10</v>
      </c>
      <c r="I37" s="34">
        <v>9.9200000000000017</v>
      </c>
      <c r="J37" s="33">
        <v>10</v>
      </c>
      <c r="K37" s="34">
        <v>9.9200000000000017</v>
      </c>
    </row>
    <row r="38" spans="1:11" x14ac:dyDescent="0.2">
      <c r="A38" s="35" t="s">
        <v>24</v>
      </c>
      <c r="B38" s="33">
        <v>35</v>
      </c>
      <c r="C38" s="34">
        <v>34.72</v>
      </c>
      <c r="D38" s="33">
        <v>35</v>
      </c>
      <c r="E38" s="34">
        <v>34.72</v>
      </c>
      <c r="F38" s="33">
        <v>35</v>
      </c>
      <c r="G38" s="34">
        <v>34.72</v>
      </c>
      <c r="H38" s="33">
        <v>35</v>
      </c>
      <c r="I38" s="34">
        <v>34.72</v>
      </c>
      <c r="J38" s="33">
        <v>35</v>
      </c>
      <c r="K38" s="34">
        <v>34.72</v>
      </c>
    </row>
    <row r="39" spans="1:11" x14ac:dyDescent="0.2">
      <c r="A39" s="35" t="s">
        <v>4</v>
      </c>
      <c r="B39" s="33">
        <v>15</v>
      </c>
      <c r="C39" s="34">
        <v>14.879999999999999</v>
      </c>
      <c r="D39" s="33">
        <v>15</v>
      </c>
      <c r="E39" s="34">
        <v>14.879999999999999</v>
      </c>
      <c r="F39" s="33">
        <v>15</v>
      </c>
      <c r="G39" s="34">
        <v>14.879999999999999</v>
      </c>
      <c r="H39" s="33">
        <v>15</v>
      </c>
      <c r="I39" s="34">
        <v>14.879999999999999</v>
      </c>
      <c r="J39" s="33">
        <v>15</v>
      </c>
      <c r="K39" s="34">
        <v>14.879999999999999</v>
      </c>
    </row>
    <row r="40" spans="1:11" x14ac:dyDescent="0.2">
      <c r="A40" s="5" t="s">
        <v>57</v>
      </c>
      <c r="B40" s="91">
        <f t="shared" ref="B40:K40" si="12">SUM(B35:B39)</f>
        <v>82</v>
      </c>
      <c r="C40" s="91">
        <f t="shared" si="12"/>
        <v>81.343999999999994</v>
      </c>
      <c r="D40" s="91">
        <f t="shared" si="12"/>
        <v>82</v>
      </c>
      <c r="E40" s="91">
        <f t="shared" si="12"/>
        <v>81.343999999999994</v>
      </c>
      <c r="F40" s="91">
        <f t="shared" si="12"/>
        <v>82</v>
      </c>
      <c r="G40" s="91">
        <f t="shared" si="12"/>
        <v>81.343999999999994</v>
      </c>
      <c r="H40" s="91">
        <f t="shared" si="12"/>
        <v>82</v>
      </c>
      <c r="I40" s="91">
        <f t="shared" si="12"/>
        <v>81.343999999999994</v>
      </c>
      <c r="J40" s="91">
        <f t="shared" si="12"/>
        <v>82</v>
      </c>
      <c r="K40" s="91">
        <f t="shared" si="12"/>
        <v>81.343999999999994</v>
      </c>
    </row>
    <row r="41" spans="1:11" x14ac:dyDescent="0.2">
      <c r="A41" s="92" t="s">
        <v>58</v>
      </c>
      <c r="B41" s="91">
        <f>B33+B40</f>
        <v>182</v>
      </c>
      <c r="C41" s="91">
        <f t="shared" ref="C41:K41" si="13">C33+C40</f>
        <v>180.54400000000001</v>
      </c>
      <c r="D41" s="91">
        <f t="shared" si="13"/>
        <v>182</v>
      </c>
      <c r="E41" s="91">
        <f t="shared" si="13"/>
        <v>180.54400000000001</v>
      </c>
      <c r="F41" s="91">
        <f t="shared" si="13"/>
        <v>182</v>
      </c>
      <c r="G41" s="91">
        <f t="shared" si="13"/>
        <v>180.54400000000001</v>
      </c>
      <c r="H41" s="91">
        <f t="shared" si="13"/>
        <v>182</v>
      </c>
      <c r="I41" s="91">
        <f t="shared" si="13"/>
        <v>180.54400000000001</v>
      </c>
      <c r="J41" s="91">
        <f t="shared" si="13"/>
        <v>182</v>
      </c>
      <c r="K41" s="91">
        <f t="shared" si="13"/>
        <v>180.54400000000001</v>
      </c>
    </row>
  </sheetData>
  <mergeCells count="12">
    <mergeCell ref="A25:A26"/>
    <mergeCell ref="A4:A5"/>
    <mergeCell ref="B25:C25"/>
    <mergeCell ref="D25:E25"/>
    <mergeCell ref="F25:G25"/>
    <mergeCell ref="H25:I25"/>
    <mergeCell ref="J25:K25"/>
    <mergeCell ref="B4:C4"/>
    <mergeCell ref="D4:E4"/>
    <mergeCell ref="F4:G4"/>
    <mergeCell ref="H4:I4"/>
    <mergeCell ref="J4:K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25" sqref="F25"/>
    </sheetView>
  </sheetViews>
  <sheetFormatPr defaultRowHeight="12.75" x14ac:dyDescent="0.2"/>
  <cols>
    <col min="1" max="1" width="11.85546875" customWidth="1"/>
    <col min="7" max="7" width="11.28515625" customWidth="1"/>
  </cols>
  <sheetData>
    <row r="1" spans="1:7" x14ac:dyDescent="0.2">
      <c r="A1" s="99" t="s">
        <v>60</v>
      </c>
    </row>
    <row r="2" spans="1:7" s="106" customFormat="1" x14ac:dyDescent="0.2">
      <c r="A2" s="106" t="s">
        <v>7</v>
      </c>
    </row>
    <row r="3" spans="1:7" x14ac:dyDescent="0.2">
      <c r="A3" s="107" t="s">
        <v>25</v>
      </c>
      <c r="B3" s="105" t="s">
        <v>32</v>
      </c>
      <c r="C3" s="107" t="s">
        <v>33</v>
      </c>
      <c r="D3" s="107"/>
      <c r="E3" s="107"/>
      <c r="F3" s="107"/>
      <c r="G3" s="107"/>
    </row>
    <row r="4" spans="1:7" x14ac:dyDescent="0.2">
      <c r="A4" s="107"/>
      <c r="B4" s="105"/>
      <c r="C4" s="68">
        <v>1</v>
      </c>
      <c r="D4" s="68">
        <v>2</v>
      </c>
      <c r="E4" s="68">
        <v>3</v>
      </c>
      <c r="F4" s="68">
        <v>4</v>
      </c>
      <c r="G4" s="68" t="s">
        <v>28</v>
      </c>
    </row>
    <row r="5" spans="1:7" x14ac:dyDescent="0.2">
      <c r="A5" s="16">
        <f>'cropping patterns'!A6</f>
        <v>0</v>
      </c>
      <c r="B5" s="4"/>
      <c r="C5" s="19"/>
      <c r="D5" s="4"/>
      <c r="E5" s="4"/>
      <c r="F5" s="4"/>
      <c r="G5" s="4"/>
    </row>
    <row r="6" spans="1:7" x14ac:dyDescent="0.2">
      <c r="A6" s="16">
        <f>'cropping patterns'!A7</f>
        <v>0</v>
      </c>
      <c r="B6" s="4"/>
      <c r="C6" s="23"/>
      <c r="D6" s="23"/>
      <c r="E6" s="23"/>
      <c r="F6" s="23"/>
      <c r="G6" s="23"/>
    </row>
    <row r="7" spans="1:7" ht="15.75" x14ac:dyDescent="0.2">
      <c r="A7" s="16">
        <f>'cropping patterns'!A8</f>
        <v>0</v>
      </c>
      <c r="B7" s="4"/>
      <c r="C7" s="21"/>
      <c r="D7" s="21"/>
      <c r="E7" s="21"/>
      <c r="F7" s="21"/>
      <c r="G7" s="21"/>
    </row>
    <row r="8" spans="1:7" x14ac:dyDescent="0.2">
      <c r="A8" s="16">
        <f>'cropping patterns'!A9</f>
        <v>0</v>
      </c>
      <c r="B8" s="4"/>
      <c r="C8" s="39"/>
      <c r="D8" s="4"/>
      <c r="E8" s="4"/>
      <c r="F8" s="4"/>
      <c r="G8" s="4"/>
    </row>
    <row r="9" spans="1:7" x14ac:dyDescent="0.2">
      <c r="A9" s="16">
        <f>'cropping patterns'!A10</f>
        <v>0</v>
      </c>
      <c r="B9" s="4"/>
      <c r="C9" s="39"/>
      <c r="D9" s="4"/>
      <c r="E9" s="4"/>
      <c r="F9" s="4"/>
      <c r="G9" s="4"/>
    </row>
    <row r="10" spans="1:7" x14ac:dyDescent="0.2">
      <c r="A10" s="16">
        <f>'cropping patterns'!A11</f>
        <v>0</v>
      </c>
      <c r="B10" s="4"/>
      <c r="C10" s="20"/>
      <c r="D10" s="4"/>
      <c r="E10" s="4"/>
      <c r="F10" s="4"/>
      <c r="G10" s="4"/>
    </row>
    <row r="11" spans="1:7" ht="25.5" x14ac:dyDescent="0.2">
      <c r="A11" s="38" t="s">
        <v>8</v>
      </c>
      <c r="B11" s="4"/>
      <c r="C11" s="20"/>
      <c r="D11" s="4"/>
      <c r="E11" s="4"/>
      <c r="F11" s="4"/>
      <c r="G11" s="4"/>
    </row>
    <row r="12" spans="1:7" x14ac:dyDescent="0.2">
      <c r="A12" s="16">
        <f>'cropping patterns'!A14</f>
        <v>0</v>
      </c>
      <c r="B12" s="4"/>
      <c r="C12" s="19"/>
      <c r="D12" s="4"/>
      <c r="E12" s="4"/>
      <c r="F12" s="4"/>
      <c r="G12" s="4"/>
    </row>
    <row r="13" spans="1:7" s="2" customFormat="1" x14ac:dyDescent="0.2">
      <c r="A13" s="16">
        <f>'cropping patterns'!A15</f>
        <v>0</v>
      </c>
      <c r="B13" s="6"/>
      <c r="C13" s="6"/>
      <c r="D13" s="6"/>
      <c r="E13" s="6"/>
      <c r="F13" s="6"/>
      <c r="G13" s="6"/>
    </row>
    <row r="14" spans="1:7" x14ac:dyDescent="0.2">
      <c r="A14" s="16">
        <f>'cropping patterns'!A16</f>
        <v>0</v>
      </c>
      <c r="B14" s="4"/>
      <c r="C14" s="4"/>
      <c r="D14" s="4"/>
      <c r="E14" s="4"/>
      <c r="F14" s="4"/>
      <c r="G14" s="4"/>
    </row>
    <row r="15" spans="1:7" x14ac:dyDescent="0.2">
      <c r="A15" s="16">
        <f>'cropping patterns'!A17</f>
        <v>0</v>
      </c>
      <c r="B15" s="4"/>
      <c r="C15" s="4"/>
      <c r="D15" s="4"/>
      <c r="E15" s="4"/>
      <c r="F15" s="4"/>
      <c r="G15" s="4"/>
    </row>
    <row r="16" spans="1:7" x14ac:dyDescent="0.2">
      <c r="A16" s="16">
        <f>'cropping patterns'!A18</f>
        <v>0</v>
      </c>
      <c r="B16" s="4"/>
      <c r="C16" s="20"/>
      <c r="D16" s="4"/>
      <c r="E16" s="4"/>
      <c r="F16" s="4"/>
      <c r="G16" s="4"/>
    </row>
    <row r="21" spans="1:7" x14ac:dyDescent="0.2">
      <c r="A21" s="73" t="s">
        <v>38</v>
      </c>
    </row>
    <row r="22" spans="1:7" x14ac:dyDescent="0.2">
      <c r="A22" s="108" t="s">
        <v>25</v>
      </c>
      <c r="B22" s="104" t="s">
        <v>32</v>
      </c>
      <c r="C22" s="108" t="s">
        <v>33</v>
      </c>
      <c r="D22" s="108"/>
      <c r="E22" s="108"/>
      <c r="F22" s="108"/>
      <c r="G22" s="108"/>
    </row>
    <row r="23" spans="1:7" ht="13.5" thickBot="1" x14ac:dyDescent="0.25">
      <c r="A23" s="108"/>
      <c r="B23" s="104"/>
      <c r="C23" s="75">
        <v>1</v>
      </c>
      <c r="D23" s="75">
        <v>2</v>
      </c>
      <c r="E23" s="75">
        <v>3</v>
      </c>
      <c r="F23" s="75">
        <v>4</v>
      </c>
      <c r="G23" s="75" t="s">
        <v>28</v>
      </c>
    </row>
    <row r="24" spans="1:7" ht="13.5" thickBot="1" x14ac:dyDescent="0.25">
      <c r="A24" s="12" t="s">
        <v>17</v>
      </c>
      <c r="B24" s="4">
        <v>30</v>
      </c>
      <c r="C24" s="19">
        <v>40</v>
      </c>
      <c r="D24" s="4">
        <v>60</v>
      </c>
      <c r="E24" s="4">
        <v>75</v>
      </c>
      <c r="F24" s="4">
        <v>75</v>
      </c>
      <c r="G24" s="4">
        <v>75</v>
      </c>
    </row>
    <row r="25" spans="1:7" ht="13.5" thickBot="1" x14ac:dyDescent="0.25">
      <c r="A25" s="13" t="s">
        <v>18</v>
      </c>
      <c r="B25" s="4">
        <v>108</v>
      </c>
      <c r="C25" s="23">
        <v>220</v>
      </c>
      <c r="D25" s="23">
        <v>300</v>
      </c>
      <c r="E25" s="23">
        <v>350</v>
      </c>
      <c r="F25" s="23">
        <v>400</v>
      </c>
      <c r="G25" s="23">
        <v>400</v>
      </c>
    </row>
    <row r="26" spans="1:7" ht="16.5" thickBot="1" x14ac:dyDescent="0.25">
      <c r="A26" s="13" t="s">
        <v>19</v>
      </c>
      <c r="B26" s="4">
        <v>18</v>
      </c>
      <c r="C26" s="21">
        <v>23</v>
      </c>
      <c r="D26" s="21">
        <v>35</v>
      </c>
      <c r="E26" s="21">
        <v>42</v>
      </c>
      <c r="F26" s="21">
        <v>42</v>
      </c>
      <c r="G26" s="21">
        <v>42</v>
      </c>
    </row>
    <row r="27" spans="1:7" ht="13.5" thickBot="1" x14ac:dyDescent="0.25">
      <c r="A27" s="13" t="s">
        <v>20</v>
      </c>
      <c r="B27" s="4">
        <v>60</v>
      </c>
      <c r="C27" s="39">
        <v>95</v>
      </c>
      <c r="D27" s="4">
        <v>150</v>
      </c>
      <c r="E27" s="4">
        <v>180</v>
      </c>
      <c r="F27" s="4">
        <v>200</v>
      </c>
      <c r="G27" s="4">
        <v>200</v>
      </c>
    </row>
    <row r="28" spans="1:7" ht="13.5" thickBot="1" x14ac:dyDescent="0.25">
      <c r="A28" s="13" t="s">
        <v>21</v>
      </c>
      <c r="B28" s="4">
        <v>15</v>
      </c>
      <c r="C28" s="39">
        <v>18</v>
      </c>
      <c r="D28" s="4">
        <v>28</v>
      </c>
      <c r="E28" s="4">
        <v>35</v>
      </c>
      <c r="F28" s="4">
        <v>40</v>
      </c>
      <c r="G28" s="4">
        <v>40</v>
      </c>
    </row>
    <row r="29" spans="1:7" ht="13.5" thickBot="1" x14ac:dyDescent="0.25">
      <c r="A29" s="13" t="s">
        <v>4</v>
      </c>
      <c r="B29" s="4">
        <v>40</v>
      </c>
      <c r="C29" s="20">
        <v>60</v>
      </c>
      <c r="D29" s="4">
        <v>85</v>
      </c>
      <c r="E29" s="4">
        <v>100</v>
      </c>
      <c r="F29" s="4">
        <v>100</v>
      </c>
      <c r="G29" s="4">
        <v>100</v>
      </c>
    </row>
    <row r="30" spans="1:7" ht="26.25" thickBot="1" x14ac:dyDescent="0.25">
      <c r="A30" s="38" t="s">
        <v>8</v>
      </c>
      <c r="B30" s="4"/>
      <c r="C30" s="20"/>
      <c r="D30" s="4"/>
      <c r="E30" s="4"/>
      <c r="F30" s="4"/>
      <c r="G30" s="4"/>
    </row>
    <row r="31" spans="1:7" ht="13.5" thickBot="1" x14ac:dyDescent="0.25">
      <c r="A31" s="12" t="s">
        <v>17</v>
      </c>
      <c r="B31" s="4">
        <v>30</v>
      </c>
      <c r="C31" s="19">
        <v>40</v>
      </c>
      <c r="D31" s="4">
        <v>60</v>
      </c>
      <c r="E31" s="4">
        <v>75</v>
      </c>
      <c r="F31" s="4">
        <v>75</v>
      </c>
      <c r="G31" s="4">
        <v>75</v>
      </c>
    </row>
    <row r="32" spans="1:7" ht="13.5" thickBot="1" x14ac:dyDescent="0.25">
      <c r="A32" s="13" t="s">
        <v>22</v>
      </c>
      <c r="B32" s="6">
        <v>80</v>
      </c>
      <c r="C32" s="6">
        <v>100</v>
      </c>
      <c r="D32" s="6">
        <v>150</v>
      </c>
      <c r="E32" s="6">
        <v>200</v>
      </c>
      <c r="F32" s="6">
        <v>250</v>
      </c>
      <c r="G32" s="6">
        <v>250</v>
      </c>
    </row>
    <row r="33" spans="1:7" ht="13.5" thickBot="1" x14ac:dyDescent="0.25">
      <c r="A33" s="14" t="s">
        <v>23</v>
      </c>
      <c r="B33" s="4">
        <v>70</v>
      </c>
      <c r="C33" s="4">
        <v>90</v>
      </c>
      <c r="D33" s="4">
        <v>140</v>
      </c>
      <c r="E33" s="4">
        <v>180</v>
      </c>
      <c r="F33" s="4">
        <v>200</v>
      </c>
      <c r="G33" s="4">
        <v>200</v>
      </c>
    </row>
    <row r="34" spans="1:7" ht="13.5" thickBot="1" x14ac:dyDescent="0.25">
      <c r="A34" s="14" t="s">
        <v>24</v>
      </c>
      <c r="B34" s="4">
        <v>25</v>
      </c>
      <c r="C34" s="4">
        <v>30</v>
      </c>
      <c r="D34" s="4">
        <v>40</v>
      </c>
      <c r="E34" s="4">
        <v>48</v>
      </c>
      <c r="F34" s="4">
        <v>55</v>
      </c>
      <c r="G34" s="4">
        <v>55</v>
      </c>
    </row>
    <row r="35" spans="1:7" ht="13.5" thickBot="1" x14ac:dyDescent="0.25">
      <c r="A35" s="14" t="s">
        <v>4</v>
      </c>
      <c r="B35" s="4">
        <v>40</v>
      </c>
      <c r="C35" s="20">
        <v>60</v>
      </c>
      <c r="D35" s="4">
        <v>85</v>
      </c>
      <c r="E35" s="4">
        <v>100</v>
      </c>
      <c r="F35" s="4">
        <v>100</v>
      </c>
      <c r="G35" s="4">
        <v>100</v>
      </c>
    </row>
  </sheetData>
  <mergeCells count="7">
    <mergeCell ref="A2:XFD2"/>
    <mergeCell ref="A3:A4"/>
    <mergeCell ref="B3:B4"/>
    <mergeCell ref="C3:G3"/>
    <mergeCell ref="A22:A23"/>
    <mergeCell ref="B22:B23"/>
    <mergeCell ref="C22:G22"/>
  </mergeCells>
  <phoneticPr fontId="0" type="noConversion"/>
  <pageMargins left="0.75" right="0.75" top="1" bottom="1" header="0.5" footer="0.5"/>
  <pageSetup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E12" sqref="E12"/>
    </sheetView>
  </sheetViews>
  <sheetFormatPr defaultRowHeight="12" x14ac:dyDescent="0.2"/>
  <cols>
    <col min="1" max="1" width="18.7109375" style="10" customWidth="1"/>
    <col min="2" max="2" width="13.7109375" style="10" customWidth="1"/>
    <col min="3" max="3" width="13" style="10" customWidth="1"/>
    <col min="4" max="4" width="13.42578125" style="10" customWidth="1"/>
    <col min="5" max="5" width="16.42578125" style="10" customWidth="1"/>
    <col min="6" max="6" width="12.5703125" style="10" customWidth="1"/>
    <col min="7" max="7" width="14.5703125" style="10" customWidth="1"/>
    <col min="8" max="16384" width="9.140625" style="10"/>
  </cols>
  <sheetData>
    <row r="1" spans="1:6" x14ac:dyDescent="0.2">
      <c r="B1" s="11" t="s">
        <v>16</v>
      </c>
    </row>
    <row r="2" spans="1:6" ht="12" customHeight="1" x14ac:dyDescent="0.25">
      <c r="B2" s="43" t="s">
        <v>10</v>
      </c>
      <c r="C2" s="43" t="s">
        <v>11</v>
      </c>
      <c r="D2" s="43" t="s">
        <v>12</v>
      </c>
      <c r="E2" s="43" t="s">
        <v>13</v>
      </c>
      <c r="F2" s="43" t="s">
        <v>14</v>
      </c>
    </row>
    <row r="3" spans="1:6" ht="27" x14ac:dyDescent="0.25">
      <c r="A3" s="45" t="s">
        <v>30</v>
      </c>
      <c r="B3" s="40" t="s">
        <v>31</v>
      </c>
      <c r="C3" s="40" t="s">
        <v>31</v>
      </c>
      <c r="D3" s="40" t="s">
        <v>31</v>
      </c>
      <c r="E3" s="40" t="s">
        <v>31</v>
      </c>
      <c r="F3" s="40" t="s">
        <v>31</v>
      </c>
    </row>
    <row r="4" spans="1:6" ht="14.25" thickBot="1" x14ac:dyDescent="0.3">
      <c r="A4" s="29">
        <f>'cropping patterns'!A6</f>
        <v>0</v>
      </c>
      <c r="B4" s="26">
        <f>'cropping patterns'!$C$6*'yield build up'!C5</f>
        <v>0</v>
      </c>
      <c r="C4" s="26">
        <f>'cropping patterns'!$C$6*'yield build up'!D5</f>
        <v>0</v>
      </c>
      <c r="D4" s="26">
        <f>'cropping patterns'!$C$6*'yield build up'!E5</f>
        <v>0</v>
      </c>
      <c r="E4" s="26">
        <f>'cropping patterns'!$C$6*'yield build up'!F5</f>
        <v>0</v>
      </c>
      <c r="F4" s="26">
        <f>'cropping patterns'!$C$6*'yield build up'!G5</f>
        <v>0</v>
      </c>
    </row>
    <row r="5" spans="1:6" ht="14.25" thickBot="1" x14ac:dyDescent="0.3">
      <c r="A5" s="29">
        <f>'cropping patterns'!A7</f>
        <v>0</v>
      </c>
      <c r="B5" s="26">
        <f>'cropping patterns'!$C$7*'yield build up'!C6</f>
        <v>0</v>
      </c>
      <c r="C5" s="26">
        <f>'cropping patterns'!$C$7*'yield build up'!D6</f>
        <v>0</v>
      </c>
      <c r="D5" s="26">
        <f>'cropping patterns'!$C$7*'yield build up'!E6</f>
        <v>0</v>
      </c>
      <c r="E5" s="26">
        <f>'cropping patterns'!$C$7*'yield build up'!F6</f>
        <v>0</v>
      </c>
      <c r="F5" s="26">
        <f>'cropping patterns'!$C$7*'yield build up'!G6</f>
        <v>0</v>
      </c>
    </row>
    <row r="6" spans="1:6" ht="14.25" thickBot="1" x14ac:dyDescent="0.3">
      <c r="A6" s="29">
        <f>'cropping patterns'!A8</f>
        <v>0</v>
      </c>
      <c r="B6" s="26">
        <f>'cropping patterns'!$C$8*'yield build up'!C7</f>
        <v>0</v>
      </c>
      <c r="C6" s="26">
        <f>'cropping patterns'!$C$8*'yield build up'!D7</f>
        <v>0</v>
      </c>
      <c r="D6" s="26">
        <f>'cropping patterns'!$C$8*'yield build up'!E7</f>
        <v>0</v>
      </c>
      <c r="E6" s="26">
        <f>'cropping patterns'!$C$8*'yield build up'!F7</f>
        <v>0</v>
      </c>
      <c r="F6" s="26">
        <f>'cropping patterns'!$C$8*'yield build up'!G7</f>
        <v>0</v>
      </c>
    </row>
    <row r="7" spans="1:6" ht="14.25" thickBot="1" x14ac:dyDescent="0.3">
      <c r="A7" s="29">
        <f>'cropping patterns'!A9</f>
        <v>0</v>
      </c>
      <c r="B7" s="26">
        <f>'cropping patterns'!$C$9*'yield build up'!C8</f>
        <v>0</v>
      </c>
      <c r="C7" s="26">
        <f>'cropping patterns'!$C$9*'yield build up'!D8</f>
        <v>0</v>
      </c>
      <c r="D7" s="26">
        <f>'cropping patterns'!$C$9*'yield build up'!E8</f>
        <v>0</v>
      </c>
      <c r="E7" s="26">
        <f>'cropping patterns'!$C$9*'yield build up'!F8</f>
        <v>0</v>
      </c>
      <c r="F7" s="26">
        <f>'cropping patterns'!$C$9*'yield build up'!G8</f>
        <v>0</v>
      </c>
    </row>
    <row r="8" spans="1:6" ht="14.25" thickBot="1" x14ac:dyDescent="0.3">
      <c r="A8" s="29">
        <f>'cropping patterns'!A10</f>
        <v>0</v>
      </c>
      <c r="B8" s="26">
        <f>'cropping patterns'!$C$10*'yield build up'!C9</f>
        <v>0</v>
      </c>
      <c r="C8" s="26">
        <f>'cropping patterns'!$C$10*'yield build up'!D9</f>
        <v>0</v>
      </c>
      <c r="D8" s="26">
        <f>'cropping patterns'!$C$10*'yield build up'!E9</f>
        <v>0</v>
      </c>
      <c r="E8" s="26">
        <f>'cropping patterns'!$C$10*'yield build up'!F9</f>
        <v>0</v>
      </c>
      <c r="F8" s="26">
        <f>'cropping patterns'!$C$10*'yield build up'!G9</f>
        <v>0</v>
      </c>
    </row>
    <row r="9" spans="1:6" ht="14.25" thickBot="1" x14ac:dyDescent="0.3">
      <c r="A9" s="29">
        <f>'cropping patterns'!A11</f>
        <v>0</v>
      </c>
      <c r="B9" s="26">
        <f>'cropping patterns'!$C$11*'yield build up'!C10</f>
        <v>0</v>
      </c>
      <c r="C9" s="26">
        <f>'cropping patterns'!$C$11*'yield build up'!D10</f>
        <v>0</v>
      </c>
      <c r="D9" s="26">
        <f>'cropping patterns'!$C$11*'yield build up'!E10</f>
        <v>0</v>
      </c>
      <c r="E9" s="26">
        <f>'cropping patterns'!$C$11*'yield build up'!F10</f>
        <v>0</v>
      </c>
      <c r="F9" s="26">
        <f>'cropping patterns'!$C$11*'yield build up'!G10</f>
        <v>0</v>
      </c>
    </row>
    <row r="10" spans="1:6" ht="14.25" x14ac:dyDescent="0.3">
      <c r="A10" s="26" t="s">
        <v>9</v>
      </c>
      <c r="B10" s="44">
        <f>SUM(B4:B9)</f>
        <v>0</v>
      </c>
      <c r="C10" s="44">
        <f t="shared" ref="C10:F10" si="0">SUM(C4:C9)</f>
        <v>0</v>
      </c>
      <c r="D10" s="44">
        <f t="shared" si="0"/>
        <v>0</v>
      </c>
      <c r="E10" s="44">
        <f t="shared" si="0"/>
        <v>0</v>
      </c>
      <c r="F10" s="44">
        <f t="shared" si="0"/>
        <v>0</v>
      </c>
    </row>
    <row r="11" spans="1:6" ht="15.75" thickBot="1" x14ac:dyDescent="0.3">
      <c r="A11" s="46" t="s">
        <v>8</v>
      </c>
      <c r="B11" s="26"/>
      <c r="C11" s="28"/>
      <c r="D11" s="28"/>
      <c r="E11" s="28"/>
      <c r="F11" s="28"/>
    </row>
    <row r="12" spans="1:6" ht="14.25" thickBot="1" x14ac:dyDescent="0.3">
      <c r="A12" s="25">
        <f>'cropping patterns'!A14</f>
        <v>0</v>
      </c>
      <c r="B12" s="26">
        <f>'cropping patterns'!$C$13*'yield build up'!C31</f>
        <v>0</v>
      </c>
      <c r="C12" s="26">
        <f>'cropping patterns'!$C$13*'yield build up'!D31</f>
        <v>0</v>
      </c>
      <c r="D12" s="26">
        <f>'cropping patterns'!$C$13*'yield build up'!E31</f>
        <v>0</v>
      </c>
      <c r="E12" s="26">
        <f>'cropping patterns'!$C$13*'yield build up'!F31</f>
        <v>0</v>
      </c>
      <c r="F12" s="26">
        <f>'cropping patterns'!$C$13*'yield build up'!G31</f>
        <v>0</v>
      </c>
    </row>
    <row r="13" spans="1:6" ht="14.25" thickBot="1" x14ac:dyDescent="0.3">
      <c r="A13" s="25">
        <f>'cropping patterns'!A15</f>
        <v>0</v>
      </c>
      <c r="B13" s="26">
        <f>'cropping patterns'!$C$14*'yield build up'!C32</f>
        <v>0</v>
      </c>
      <c r="C13" s="26">
        <f>'cropping patterns'!$C$14*'yield build up'!D32</f>
        <v>0</v>
      </c>
      <c r="D13" s="26">
        <f>'cropping patterns'!$C$14*'yield build up'!E32</f>
        <v>0</v>
      </c>
      <c r="E13" s="26">
        <f>'cropping patterns'!$C$14*'yield build up'!F32</f>
        <v>0</v>
      </c>
      <c r="F13" s="26">
        <f>'cropping patterns'!$C$14*'yield build up'!G32</f>
        <v>0</v>
      </c>
    </row>
    <row r="14" spans="1:6" ht="14.25" thickBot="1" x14ac:dyDescent="0.3">
      <c r="A14" s="25">
        <f>'cropping patterns'!A16</f>
        <v>0</v>
      </c>
      <c r="B14" s="26">
        <f>'cropping patterns'!$C$15*'yield build up'!C33</f>
        <v>0</v>
      </c>
      <c r="C14" s="26">
        <f>'cropping patterns'!$C$15*'yield build up'!D33</f>
        <v>0</v>
      </c>
      <c r="D14" s="26">
        <f>'cropping patterns'!$C$15*'yield build up'!E33</f>
        <v>0</v>
      </c>
      <c r="E14" s="26">
        <f>'cropping patterns'!$C$15*'yield build up'!F33</f>
        <v>0</v>
      </c>
      <c r="F14" s="26">
        <f>'cropping patterns'!$C$15*'yield build up'!G33</f>
        <v>0</v>
      </c>
    </row>
    <row r="15" spans="1:6" ht="14.25" thickBot="1" x14ac:dyDescent="0.3">
      <c r="A15" s="25">
        <f>'cropping patterns'!A17</f>
        <v>0</v>
      </c>
      <c r="B15" s="26">
        <f>'cropping patterns'!$C$16*'yield build up'!C34</f>
        <v>0</v>
      </c>
      <c r="C15" s="26">
        <f>'cropping patterns'!$C$16*'yield build up'!D34</f>
        <v>0</v>
      </c>
      <c r="D15" s="26">
        <f>'cropping patterns'!$C$16*'yield build up'!E34</f>
        <v>0</v>
      </c>
      <c r="E15" s="26">
        <f>'cropping patterns'!$C$16*'yield build up'!F34</f>
        <v>0</v>
      </c>
      <c r="F15" s="26">
        <f>'cropping patterns'!$C$16*'yield build up'!G34</f>
        <v>0</v>
      </c>
    </row>
    <row r="16" spans="1:6" ht="14.25" thickBot="1" x14ac:dyDescent="0.3">
      <c r="A16" s="25">
        <f>'cropping patterns'!A18</f>
        <v>0</v>
      </c>
      <c r="B16" s="26">
        <f>'cropping patterns'!$C$18*'yield build up'!C35</f>
        <v>0</v>
      </c>
      <c r="C16" s="26">
        <f>'cropping patterns'!$C$18*'yield build up'!D35</f>
        <v>0</v>
      </c>
      <c r="D16" s="26">
        <f>'cropping patterns'!$C$18*'yield build up'!E35</f>
        <v>0</v>
      </c>
      <c r="E16" s="26">
        <f>'cropping patterns'!$C$18*'yield build up'!F35</f>
        <v>0</v>
      </c>
      <c r="F16" s="26">
        <f>'cropping patterns'!$C$18*'yield build up'!G35</f>
        <v>0</v>
      </c>
    </row>
    <row r="17" spans="1:6" ht="14.25" x14ac:dyDescent="0.3">
      <c r="A17" s="26" t="s">
        <v>9</v>
      </c>
      <c r="B17" s="44">
        <f>SUM(B12:B16)</f>
        <v>0</v>
      </c>
      <c r="C17" s="44">
        <f t="shared" ref="C17:F17" si="1">SUM(C12:C16)</f>
        <v>0</v>
      </c>
      <c r="D17" s="44">
        <f t="shared" si="1"/>
        <v>0</v>
      </c>
      <c r="E17" s="44">
        <f t="shared" si="1"/>
        <v>0</v>
      </c>
      <c r="F17" s="44">
        <f t="shared" si="1"/>
        <v>0</v>
      </c>
    </row>
    <row r="18" spans="1:6" x14ac:dyDescent="0.2">
      <c r="A18" s="27" t="s">
        <v>15</v>
      </c>
      <c r="B18" s="81">
        <f>B10+B17</f>
        <v>0</v>
      </c>
      <c r="C18" s="84">
        <f t="shared" ref="C18:F18" si="2">C10+C17</f>
        <v>0</v>
      </c>
      <c r="D18" s="84">
        <f t="shared" si="2"/>
        <v>0</v>
      </c>
      <c r="E18" s="84">
        <f t="shared" si="2"/>
        <v>0</v>
      </c>
      <c r="F18" s="84">
        <f t="shared" si="2"/>
        <v>0</v>
      </c>
    </row>
    <row r="24" spans="1:6" x14ac:dyDescent="0.2">
      <c r="A24" s="76" t="s">
        <v>52</v>
      </c>
    </row>
    <row r="25" spans="1:6" ht="12" customHeight="1" x14ac:dyDescent="0.2">
      <c r="A25" s="110" t="s">
        <v>30</v>
      </c>
      <c r="B25" s="109" t="s">
        <v>10</v>
      </c>
      <c r="C25" s="109" t="s">
        <v>11</v>
      </c>
      <c r="D25" s="109" t="s">
        <v>12</v>
      </c>
      <c r="E25" s="109" t="s">
        <v>13</v>
      </c>
      <c r="F25" s="109" t="s">
        <v>29</v>
      </c>
    </row>
    <row r="26" spans="1:6" ht="12" customHeight="1" x14ac:dyDescent="0.2">
      <c r="A26" s="110"/>
      <c r="B26" s="109"/>
      <c r="C26" s="109"/>
      <c r="D26" s="109"/>
      <c r="E26" s="109"/>
      <c r="F26" s="109"/>
    </row>
    <row r="27" spans="1:6" ht="24.75" thickBot="1" x14ac:dyDescent="0.25">
      <c r="A27" s="110"/>
      <c r="B27" s="77" t="s">
        <v>31</v>
      </c>
      <c r="C27" s="77" t="s">
        <v>31</v>
      </c>
      <c r="D27" s="77" t="s">
        <v>31</v>
      </c>
      <c r="E27" s="77" t="s">
        <v>31</v>
      </c>
      <c r="F27" s="77" t="s">
        <v>31</v>
      </c>
    </row>
    <row r="28" spans="1:6" ht="13.5" thickBot="1" x14ac:dyDescent="0.25">
      <c r="A28" s="78" t="s">
        <v>17</v>
      </c>
      <c r="B28" s="27">
        <f>'cropping patterns'!C27*'yield build up'!C24</f>
        <v>1190.3999999999999</v>
      </c>
      <c r="C28" s="27">
        <f>'cropping patterns'!C27*'yield build up'!D24</f>
        <v>1785.6</v>
      </c>
      <c r="D28" s="27">
        <f>'cropping patterns'!$C$27*'yield build up'!E24</f>
        <v>2232</v>
      </c>
      <c r="E28" s="27">
        <f>'cropping patterns'!$C$27*'yield build up'!F24</f>
        <v>2232</v>
      </c>
      <c r="F28" s="27">
        <f>'cropping patterns'!$C$27*'yield build up'!G24</f>
        <v>2232</v>
      </c>
    </row>
    <row r="29" spans="1:6" ht="13.5" thickBot="1" x14ac:dyDescent="0.25">
      <c r="A29" s="79" t="s">
        <v>18</v>
      </c>
      <c r="B29" s="27">
        <f>'cropping patterns'!$C$28*'yield build up'!C25</f>
        <v>3928.3199999999997</v>
      </c>
      <c r="C29" s="27">
        <f>'cropping patterns'!$C$28*'yield build up'!D25</f>
        <v>5356.7999999999993</v>
      </c>
      <c r="D29" s="27">
        <f>'cropping patterns'!$C$28*'yield build up'!E25</f>
        <v>6249.5999999999995</v>
      </c>
      <c r="E29" s="27">
        <f>'cropping patterns'!$C$28*'yield build up'!F25</f>
        <v>7142.4</v>
      </c>
      <c r="F29" s="27">
        <f>'cropping patterns'!$C$28*'yield build up'!G25</f>
        <v>7142.4</v>
      </c>
    </row>
    <row r="30" spans="1:6" ht="13.5" thickBot="1" x14ac:dyDescent="0.25">
      <c r="A30" s="79" t="s">
        <v>19</v>
      </c>
      <c r="B30" s="27">
        <f>'cropping patterns'!$C$29*'yield build up'!C26</f>
        <v>547.58399999999995</v>
      </c>
      <c r="C30" s="27">
        <f>'cropping patterns'!$C$29*'yield build up'!D26</f>
        <v>833.28</v>
      </c>
      <c r="D30" s="27">
        <f>'cropping patterns'!$C$29*'yield build up'!E26</f>
        <v>999.93600000000004</v>
      </c>
      <c r="E30" s="27">
        <f>'cropping patterns'!$C$29*'yield build up'!F26</f>
        <v>999.93600000000004</v>
      </c>
      <c r="F30" s="27">
        <f>'cropping patterns'!$C$29*'yield build up'!G26</f>
        <v>999.93600000000004</v>
      </c>
    </row>
    <row r="31" spans="1:6" ht="13.5" thickBot="1" x14ac:dyDescent="0.25">
      <c r="A31" s="79" t="s">
        <v>20</v>
      </c>
      <c r="B31" s="27">
        <f>'cropping patterns'!$C$30*'yield build up'!C27</f>
        <v>942.4000000000002</v>
      </c>
      <c r="C31" s="27">
        <f>'cropping patterns'!$C$30*'yield build up'!D27</f>
        <v>1488.0000000000002</v>
      </c>
      <c r="D31" s="27">
        <f>'cropping patterns'!$C$30*'yield build up'!E27</f>
        <v>1785.6000000000004</v>
      </c>
      <c r="E31" s="27">
        <f>'cropping patterns'!$C$30*'yield build up'!F27</f>
        <v>1984.0000000000005</v>
      </c>
      <c r="F31" s="27">
        <f>'cropping patterns'!$C$30*'yield build up'!G27</f>
        <v>1984.0000000000005</v>
      </c>
    </row>
    <row r="32" spans="1:6" ht="13.5" thickBot="1" x14ac:dyDescent="0.25">
      <c r="A32" s="79" t="s">
        <v>21</v>
      </c>
      <c r="B32" s="27">
        <f>'cropping patterns'!$C$31*'yield build up'!C28</f>
        <v>232.12800000000001</v>
      </c>
      <c r="C32" s="27">
        <f>'cropping patterns'!$C$31*'yield build up'!D28</f>
        <v>361.08800000000002</v>
      </c>
      <c r="D32" s="27">
        <f>'cropping patterns'!$C$31*'yield build up'!E28</f>
        <v>451.36</v>
      </c>
      <c r="E32" s="27">
        <f>'cropping patterns'!$C$31*'yield build up'!F28</f>
        <v>515.84</v>
      </c>
      <c r="F32" s="27">
        <f>'cropping patterns'!$C$31*'yield build up'!G28</f>
        <v>515.84</v>
      </c>
    </row>
    <row r="33" spans="1:6" ht="13.5" thickBot="1" x14ac:dyDescent="0.25">
      <c r="A33" s="79" t="s">
        <v>4</v>
      </c>
      <c r="B33" s="27">
        <f>'cropping patterns'!$C$32*'yield build up'!C29</f>
        <v>297.60000000000002</v>
      </c>
      <c r="C33" s="27">
        <f>'cropping patterns'!$C$32*'yield build up'!D29</f>
        <v>421.60000000000008</v>
      </c>
      <c r="D33" s="27">
        <f>'cropping patterns'!$C$32*'yield build up'!E29</f>
        <v>496.00000000000011</v>
      </c>
      <c r="E33" s="27">
        <f>'cropping patterns'!$C$32*'yield build up'!F29</f>
        <v>496.00000000000011</v>
      </c>
      <c r="F33" s="27">
        <f>'cropping patterns'!$C$32*'yield build up'!G29</f>
        <v>496.00000000000011</v>
      </c>
    </row>
    <row r="34" spans="1:6" x14ac:dyDescent="0.2">
      <c r="A34" s="83" t="s">
        <v>9</v>
      </c>
      <c r="B34" s="83">
        <f>SUM(B28:B33)</f>
        <v>7138.4319999999998</v>
      </c>
      <c r="C34" s="83">
        <f t="shared" ref="C34:F34" si="3">SUM(C28:C33)</f>
        <v>10246.368</v>
      </c>
      <c r="D34" s="83">
        <f t="shared" si="3"/>
        <v>12214.495999999999</v>
      </c>
      <c r="E34" s="83">
        <f t="shared" si="3"/>
        <v>13370.175999999999</v>
      </c>
      <c r="F34" s="83">
        <f t="shared" si="3"/>
        <v>13370.175999999999</v>
      </c>
    </row>
    <row r="35" spans="1:6" ht="12.75" thickBot="1" x14ac:dyDescent="0.25">
      <c r="A35" s="81" t="s">
        <v>8</v>
      </c>
      <c r="B35" s="27"/>
      <c r="C35" s="30"/>
      <c r="D35" s="30"/>
      <c r="E35" s="30"/>
      <c r="F35" s="30"/>
    </row>
    <row r="36" spans="1:6" ht="13.5" thickBot="1" x14ac:dyDescent="0.25">
      <c r="A36" s="78" t="str">
        <f>'cropping patterns'!A35</f>
        <v>Maize grain</v>
      </c>
      <c r="B36" s="27">
        <f>'cropping patterns'!C35*'yield build up'!C31</f>
        <v>277.76000000000005</v>
      </c>
      <c r="C36" s="27">
        <f>'cropping patterns'!D35*'yield build up'!D31</f>
        <v>420</v>
      </c>
      <c r="D36" s="27">
        <f>'cropping patterns'!E35*'yield build up'!E31</f>
        <v>520.80000000000007</v>
      </c>
      <c r="E36" s="27">
        <f>'cropping patterns'!F35*'yield build up'!F31</f>
        <v>525</v>
      </c>
      <c r="F36" s="27">
        <f>'cropping patterns'!G35*'yield build up'!G31</f>
        <v>520.80000000000007</v>
      </c>
    </row>
    <row r="37" spans="1:6" ht="13.5" thickBot="1" x14ac:dyDescent="0.25">
      <c r="A37" s="78" t="str">
        <f>'cropping patterns'!A36</f>
        <v>Cabbage</v>
      </c>
      <c r="B37" s="27">
        <f>'cropping patterns'!$C$36*'yield build up'!C32</f>
        <v>1488</v>
      </c>
      <c r="C37" s="27">
        <f>'cropping patterns'!$C$36*'yield build up'!D32</f>
        <v>2232</v>
      </c>
      <c r="D37" s="27">
        <f>'cropping patterns'!$C$36*'yield build up'!E32</f>
        <v>2976</v>
      </c>
      <c r="E37" s="27">
        <f>'cropping patterns'!$C$36*'yield build up'!F32</f>
        <v>3719.9999999999995</v>
      </c>
      <c r="F37" s="27">
        <f>'cropping patterns'!$C$36*'yield build up'!G32</f>
        <v>3719.9999999999995</v>
      </c>
    </row>
    <row r="38" spans="1:6" ht="13.5" thickBot="1" x14ac:dyDescent="0.25">
      <c r="A38" s="78" t="str">
        <f>'cropping patterns'!A37</f>
        <v>Carrot</v>
      </c>
      <c r="B38" s="27">
        <f>'cropping patterns'!$C$37*'yield build up'!C33</f>
        <v>892.80000000000018</v>
      </c>
      <c r="C38" s="27">
        <f>'cropping patterns'!$C$37*'yield build up'!D33</f>
        <v>1388.8000000000002</v>
      </c>
      <c r="D38" s="27">
        <f>'cropping patterns'!$C$37*'yield build up'!E33</f>
        <v>1785.6000000000004</v>
      </c>
      <c r="E38" s="27">
        <f>'cropping patterns'!$C$37*'yield build up'!F33</f>
        <v>1984.0000000000005</v>
      </c>
      <c r="F38" s="27">
        <f>'cropping patterns'!$C$37*'yield build up'!G33</f>
        <v>1984.0000000000005</v>
      </c>
    </row>
    <row r="39" spans="1:6" ht="13.5" thickBot="1" x14ac:dyDescent="0.25">
      <c r="A39" s="78" t="str">
        <f>'cropping patterns'!A38</f>
        <v>Maize seed</v>
      </c>
      <c r="B39" s="27">
        <f>'cropping patterns'!$C$38*'yield build up'!C34</f>
        <v>1041.5999999999999</v>
      </c>
      <c r="C39" s="27">
        <f>'cropping patterns'!$C$38*'yield build up'!D34</f>
        <v>1388.8</v>
      </c>
      <c r="D39" s="27">
        <f>'cropping patterns'!$C$38*'yield build up'!E34</f>
        <v>1666.56</v>
      </c>
      <c r="E39" s="27">
        <f>'cropping patterns'!$C$38*'yield build up'!F34</f>
        <v>1909.6</v>
      </c>
      <c r="F39" s="27">
        <f>'cropping patterns'!$C$38*'yield build up'!G34</f>
        <v>1909.6</v>
      </c>
    </row>
    <row r="40" spans="1:6" ht="13.5" thickBot="1" x14ac:dyDescent="0.25">
      <c r="A40" s="78" t="str">
        <f>'cropping patterns'!A39</f>
        <v>Garlic</v>
      </c>
      <c r="B40" s="27">
        <f>'cropping patterns'!$C$39*'yield build up'!C35</f>
        <v>892.8</v>
      </c>
      <c r="C40" s="27">
        <f>'cropping patterns'!$C$39*'yield build up'!D35</f>
        <v>1264.8</v>
      </c>
      <c r="D40" s="27">
        <f>'cropping patterns'!$C$39*'yield build up'!E35</f>
        <v>1488</v>
      </c>
      <c r="E40" s="27">
        <f>'cropping patterns'!$C$39*'yield build up'!F35</f>
        <v>1488</v>
      </c>
      <c r="F40" s="27">
        <f>'cropping patterns'!$C$39*'yield build up'!G35</f>
        <v>1488</v>
      </c>
    </row>
    <row r="41" spans="1:6" x14ac:dyDescent="0.2">
      <c r="A41" s="80" t="s">
        <v>9</v>
      </c>
      <c r="B41" s="80">
        <f>SUM(B36:B40)</f>
        <v>4592.96</v>
      </c>
      <c r="C41" s="80">
        <f>SUM(C36:C40)</f>
        <v>6694.4000000000005</v>
      </c>
      <c r="D41" s="80">
        <f>SUM(D36:D40)</f>
        <v>8436.9600000000009</v>
      </c>
      <c r="E41" s="80">
        <f>SUM(E36:E40)</f>
        <v>9626.6</v>
      </c>
      <c r="F41" s="80">
        <f>SUM(F36:F40)</f>
        <v>9622.4</v>
      </c>
    </row>
    <row r="42" spans="1:6" ht="15" x14ac:dyDescent="0.25">
      <c r="A42" s="82" t="s">
        <v>53</v>
      </c>
      <c r="B42" s="82">
        <f>B34+B41</f>
        <v>11731.392</v>
      </c>
      <c r="C42" s="82">
        <f t="shared" ref="C42" si="4">C34+C41</f>
        <v>16940.768</v>
      </c>
      <c r="D42" s="82">
        <f t="shared" ref="D42" si="5">D34+D41</f>
        <v>20651.455999999998</v>
      </c>
      <c r="E42" s="82">
        <f t="shared" ref="E42" si="6">E34+E41</f>
        <v>22996.775999999998</v>
      </c>
      <c r="F42" s="82">
        <f t="shared" ref="F42" si="7">F34+F41</f>
        <v>22992.576000000001</v>
      </c>
    </row>
  </sheetData>
  <mergeCells count="6">
    <mergeCell ref="F25:F26"/>
    <mergeCell ref="A25:A27"/>
    <mergeCell ref="B25:B26"/>
    <mergeCell ref="C25:C26"/>
    <mergeCell ref="D25:D26"/>
    <mergeCell ref="E25:E26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topLeftCell="A37" zoomScale="106" zoomScaleNormal="106" workbookViewId="0">
      <selection activeCell="E49" sqref="E49"/>
    </sheetView>
  </sheetViews>
  <sheetFormatPr defaultRowHeight="12.75" x14ac:dyDescent="0.2"/>
  <cols>
    <col min="2" max="2" width="16.140625" customWidth="1"/>
    <col min="3" max="3" width="8.28515625" customWidth="1"/>
    <col min="4" max="4" width="10.7109375" customWidth="1"/>
    <col min="5" max="5" width="10.28515625" customWidth="1"/>
    <col min="6" max="6" width="15.7109375" customWidth="1"/>
    <col min="7" max="7" width="10.7109375" customWidth="1"/>
  </cols>
  <sheetData>
    <row r="1" spans="1:13" x14ac:dyDescent="0.2">
      <c r="B1" s="99" t="s">
        <v>65</v>
      </c>
    </row>
    <row r="2" spans="1:13" s="37" customFormat="1" x14ac:dyDescent="0.2">
      <c r="A2" s="41"/>
      <c r="B2" s="90" t="s">
        <v>64</v>
      </c>
    </row>
    <row r="3" spans="1:13" s="3" customFormat="1" ht="25.5" x14ac:dyDescent="0.2">
      <c r="B3" s="122" t="s">
        <v>63</v>
      </c>
      <c r="C3" s="68"/>
      <c r="D3" s="102" t="s">
        <v>48</v>
      </c>
      <c r="E3" s="103"/>
      <c r="F3" s="71" t="s">
        <v>49</v>
      </c>
      <c r="G3" s="85" t="s">
        <v>54</v>
      </c>
      <c r="I3" s="22"/>
      <c r="J3" s="22"/>
      <c r="K3" s="22"/>
      <c r="L3" s="15"/>
      <c r="M3" s="15"/>
    </row>
    <row r="4" spans="1:13" s="3" customFormat="1" ht="25.5" x14ac:dyDescent="0.2">
      <c r="B4" s="123"/>
      <c r="C4" s="72"/>
      <c r="D4" s="72" t="s">
        <v>6</v>
      </c>
      <c r="E4" s="72" t="s">
        <v>5</v>
      </c>
      <c r="F4" s="69" t="s">
        <v>50</v>
      </c>
      <c r="G4" s="85" t="s">
        <v>55</v>
      </c>
      <c r="I4" s="15"/>
      <c r="J4" s="15"/>
      <c r="K4" s="15"/>
      <c r="L4" s="15"/>
      <c r="M4" s="15"/>
    </row>
    <row r="5" spans="1:13" x14ac:dyDescent="0.2">
      <c r="B5" s="17">
        <f>'cropping patterns'!A6</f>
        <v>0</v>
      </c>
      <c r="C5" s="8"/>
      <c r="D5" s="8"/>
      <c r="E5" s="8"/>
      <c r="F5" s="8"/>
      <c r="G5" s="4"/>
      <c r="I5" s="47"/>
      <c r="J5" s="48"/>
      <c r="K5" s="48"/>
      <c r="L5" s="9"/>
      <c r="M5" s="9"/>
    </row>
    <row r="6" spans="1:13" x14ac:dyDescent="0.2">
      <c r="B6" s="17">
        <f>'cropping patterns'!A7</f>
        <v>0</v>
      </c>
      <c r="C6" s="8"/>
      <c r="D6" s="8"/>
      <c r="E6" s="8"/>
      <c r="F6" s="8"/>
      <c r="G6" s="4"/>
      <c r="I6" s="47"/>
      <c r="J6" s="48"/>
      <c r="K6" s="48"/>
      <c r="L6" s="9"/>
      <c r="M6" s="9"/>
    </row>
    <row r="7" spans="1:13" x14ac:dyDescent="0.2">
      <c r="B7" s="17">
        <f>'cropping patterns'!A8</f>
        <v>0</v>
      </c>
      <c r="C7" s="8"/>
      <c r="D7" s="8"/>
      <c r="E7" s="8"/>
      <c r="F7" s="8"/>
      <c r="G7" s="4"/>
      <c r="I7" s="47"/>
      <c r="J7" s="48"/>
      <c r="K7" s="48"/>
      <c r="L7" s="9"/>
      <c r="M7" s="9"/>
    </row>
    <row r="8" spans="1:13" x14ac:dyDescent="0.2">
      <c r="B8" s="17">
        <f>'cropping patterns'!A9</f>
        <v>0</v>
      </c>
      <c r="C8" s="8"/>
      <c r="D8" s="8"/>
      <c r="E8" s="8"/>
      <c r="F8" s="8"/>
      <c r="G8" s="4"/>
      <c r="I8" s="47"/>
      <c r="J8" s="48"/>
      <c r="K8" s="48"/>
      <c r="L8" s="9"/>
      <c r="M8" s="9"/>
    </row>
    <row r="9" spans="1:13" x14ac:dyDescent="0.2">
      <c r="B9" s="17">
        <f>'cropping patterns'!A10</f>
        <v>0</v>
      </c>
      <c r="C9" s="8"/>
      <c r="D9" s="8"/>
      <c r="E9" s="8"/>
      <c r="F9" s="8"/>
      <c r="G9" s="4"/>
      <c r="I9" s="47"/>
      <c r="J9" s="48"/>
      <c r="K9" s="48"/>
      <c r="L9" s="9"/>
      <c r="M9" s="9"/>
    </row>
    <row r="10" spans="1:13" x14ac:dyDescent="0.2">
      <c r="B10" s="17">
        <f>'cropping patterns'!A11</f>
        <v>0</v>
      </c>
      <c r="C10" s="8"/>
      <c r="D10" s="8"/>
      <c r="E10" s="8"/>
      <c r="F10" s="8"/>
      <c r="G10" s="4"/>
      <c r="I10" s="47"/>
      <c r="J10" s="48"/>
      <c r="K10" s="48"/>
      <c r="L10" s="9"/>
      <c r="M10" s="9"/>
    </row>
    <row r="11" spans="1:13" ht="12" customHeight="1" x14ac:dyDescent="0.2">
      <c r="B11" s="24" t="s">
        <v>62</v>
      </c>
      <c r="C11" s="8"/>
      <c r="D11" s="8"/>
      <c r="E11" s="8"/>
      <c r="F11" s="8"/>
      <c r="G11" s="4"/>
      <c r="I11" s="47"/>
      <c r="J11" s="48"/>
      <c r="K11" s="48"/>
      <c r="L11" s="9"/>
      <c r="M11" s="9"/>
    </row>
    <row r="12" spans="1:13" x14ac:dyDescent="0.2">
      <c r="B12" s="17">
        <f>'cropping patterns'!A14</f>
        <v>0</v>
      </c>
      <c r="C12" s="8"/>
      <c r="D12" s="8"/>
      <c r="E12" s="8"/>
      <c r="F12" s="8"/>
      <c r="G12" s="4"/>
      <c r="I12" s="47"/>
      <c r="J12" s="48"/>
      <c r="K12" s="48"/>
      <c r="L12" s="9"/>
      <c r="M12" s="9"/>
    </row>
    <row r="13" spans="1:13" x14ac:dyDescent="0.2">
      <c r="B13" s="17">
        <f>'cropping patterns'!A15</f>
        <v>0</v>
      </c>
      <c r="C13" s="8"/>
      <c r="D13" s="8"/>
      <c r="E13" s="8"/>
      <c r="F13" s="8"/>
      <c r="G13" s="4"/>
      <c r="I13" s="47"/>
      <c r="J13" s="48"/>
      <c r="K13" s="48"/>
      <c r="L13" s="9"/>
      <c r="M13" s="9"/>
    </row>
    <row r="14" spans="1:13" x14ac:dyDescent="0.2">
      <c r="B14" s="17">
        <f>'cropping patterns'!A16</f>
        <v>0</v>
      </c>
      <c r="C14" s="8"/>
      <c r="D14" s="8"/>
      <c r="E14" s="8"/>
      <c r="F14" s="8"/>
      <c r="G14" s="4"/>
      <c r="I14" s="47"/>
      <c r="J14" s="48"/>
      <c r="K14" s="48"/>
      <c r="L14" s="9"/>
      <c r="M14" s="9"/>
    </row>
    <row r="15" spans="1:13" x14ac:dyDescent="0.2">
      <c r="B15" s="17">
        <f>'cropping patterns'!A17</f>
        <v>0</v>
      </c>
      <c r="C15" s="8"/>
      <c r="D15" s="8"/>
      <c r="E15" s="8"/>
      <c r="F15" s="8"/>
      <c r="G15" s="4"/>
      <c r="I15" s="47"/>
      <c r="J15" s="48"/>
      <c r="K15" s="48"/>
      <c r="L15" s="9"/>
      <c r="M15" s="9"/>
    </row>
    <row r="16" spans="1:13" x14ac:dyDescent="0.2">
      <c r="B16" s="17">
        <f>'cropping patterns'!A18</f>
        <v>0</v>
      </c>
      <c r="C16" s="8"/>
      <c r="D16" s="8"/>
      <c r="E16" s="8"/>
      <c r="F16" s="8"/>
      <c r="G16" s="4"/>
      <c r="I16" s="47"/>
      <c r="J16" s="48"/>
      <c r="K16" s="48"/>
      <c r="L16" s="9"/>
      <c r="M16" s="9"/>
    </row>
    <row r="19" spans="2:12" s="3" customFormat="1" ht="12.75" customHeight="1" x14ac:dyDescent="0.2">
      <c r="B19" s="114" t="s">
        <v>66</v>
      </c>
      <c r="C19" s="114"/>
      <c r="D19" s="114"/>
      <c r="E19" s="114"/>
      <c r="F19" s="114"/>
      <c r="G19" s="115"/>
      <c r="H19" s="115"/>
      <c r="I19" s="115"/>
      <c r="J19" s="115"/>
      <c r="K19" s="115"/>
      <c r="L19" s="115"/>
    </row>
    <row r="20" spans="2:12" ht="38.25" x14ac:dyDescent="0.2">
      <c r="B20" s="124" t="s">
        <v>61</v>
      </c>
      <c r="C20" s="126" t="s">
        <v>35</v>
      </c>
      <c r="D20" s="127"/>
      <c r="E20" s="67" t="s">
        <v>51</v>
      </c>
      <c r="F20" s="68" t="s">
        <v>42</v>
      </c>
      <c r="G20" s="113"/>
      <c r="H20" s="113"/>
      <c r="I20" s="113"/>
      <c r="J20" s="113"/>
      <c r="K20" s="113"/>
      <c r="L20" s="113"/>
    </row>
    <row r="21" spans="2:12" x14ac:dyDescent="0.2">
      <c r="B21" s="125"/>
      <c r="C21" s="69" t="s">
        <v>6</v>
      </c>
      <c r="D21" s="69" t="s">
        <v>5</v>
      </c>
      <c r="E21" s="70" t="s">
        <v>44</v>
      </c>
      <c r="F21" s="69" t="s">
        <v>45</v>
      </c>
      <c r="G21" s="58"/>
      <c r="H21" s="58"/>
      <c r="I21" s="58"/>
      <c r="J21" s="58"/>
      <c r="K21" s="58"/>
      <c r="L21" s="58"/>
    </row>
    <row r="22" spans="2:12" x14ac:dyDescent="0.2">
      <c r="B22" s="17">
        <f>B5</f>
        <v>0</v>
      </c>
      <c r="C22" s="8">
        <f>'cropping patterns'!$C$6*'inputs requirements'!$D$5</f>
        <v>0</v>
      </c>
      <c r="D22" s="8">
        <f>'cropping patterns'!$C6*'inputs requirements'!$E5</f>
        <v>0</v>
      </c>
      <c r="E22" s="8">
        <f>F5*'cropping patterns'!C6/100</f>
        <v>0</v>
      </c>
      <c r="F22" s="8">
        <f>G5*'cropping patterns'!C6*0.3</f>
        <v>0</v>
      </c>
      <c r="G22" s="60"/>
      <c r="H22" s="60"/>
      <c r="I22" s="60"/>
      <c r="J22" s="60"/>
      <c r="K22" s="60"/>
      <c r="L22" s="60"/>
    </row>
    <row r="23" spans="2:12" x14ac:dyDescent="0.2">
      <c r="B23" s="17">
        <f t="shared" ref="B23:B27" si="0">B6</f>
        <v>0</v>
      </c>
      <c r="C23" s="8">
        <f>'cropping patterns'!$C$6*'inputs requirements'!D6</f>
        <v>0</v>
      </c>
      <c r="D23" s="8">
        <f>'cropping patterns'!$C7*'inputs requirements'!$E6</f>
        <v>0</v>
      </c>
      <c r="E23" s="8">
        <f>F6*'cropping patterns'!C7/100</f>
        <v>0</v>
      </c>
      <c r="F23" s="8">
        <f>G6*'cropping patterns'!C7*0.3</f>
        <v>0</v>
      </c>
      <c r="G23" s="60"/>
      <c r="H23" s="60"/>
      <c r="I23" s="60"/>
      <c r="J23" s="60"/>
      <c r="K23" s="60"/>
      <c r="L23" s="60"/>
    </row>
    <row r="24" spans="2:12" x14ac:dyDescent="0.2">
      <c r="B24" s="17">
        <f t="shared" si="0"/>
        <v>0</v>
      </c>
      <c r="C24" s="8">
        <f>'cropping patterns'!$C$6*'inputs requirements'!D7</f>
        <v>0</v>
      </c>
      <c r="D24" s="8">
        <f>'cropping patterns'!$C8*'inputs requirements'!$E7</f>
        <v>0</v>
      </c>
      <c r="E24" s="8">
        <f>F7*'cropping patterns'!C8/100</f>
        <v>0</v>
      </c>
      <c r="F24" s="8">
        <f>G7*'cropping patterns'!C8*0.3</f>
        <v>0</v>
      </c>
      <c r="G24" s="60"/>
      <c r="H24" s="60"/>
      <c r="I24" s="60"/>
      <c r="J24" s="60"/>
      <c r="K24" s="60"/>
      <c r="L24" s="60"/>
    </row>
    <row r="25" spans="2:12" s="3" customFormat="1" x14ac:dyDescent="0.2">
      <c r="B25" s="17">
        <f t="shared" si="0"/>
        <v>0</v>
      </c>
      <c r="C25" s="8">
        <f>'cropping patterns'!$C$6*'inputs requirements'!D8</f>
        <v>0</v>
      </c>
      <c r="D25" s="8">
        <f>'cropping patterns'!$C9*'inputs requirements'!$E8</f>
        <v>0</v>
      </c>
      <c r="E25" s="8">
        <f>F8*'cropping patterns'!C9/100</f>
        <v>0</v>
      </c>
      <c r="F25" s="8">
        <f>G8*'cropping patterns'!C9*0.3</f>
        <v>0</v>
      </c>
      <c r="G25" s="60"/>
      <c r="H25" s="60"/>
      <c r="I25" s="60"/>
      <c r="J25" s="60"/>
      <c r="K25" s="60"/>
      <c r="L25" s="60"/>
    </row>
    <row r="26" spans="2:12" ht="15" customHeight="1" x14ac:dyDescent="0.2">
      <c r="B26" s="17">
        <f t="shared" si="0"/>
        <v>0</v>
      </c>
      <c r="C26" s="8">
        <f>'cropping patterns'!$C$6*'inputs requirements'!D9</f>
        <v>0</v>
      </c>
      <c r="D26" s="8">
        <f>'cropping patterns'!$C10*'inputs requirements'!$E9</f>
        <v>0</v>
      </c>
      <c r="E26" s="8">
        <f>F9*'cropping patterns'!C10/100</f>
        <v>0</v>
      </c>
      <c r="F26" s="8">
        <f>G9*'cropping patterns'!C10*0.3</f>
        <v>0</v>
      </c>
      <c r="G26" s="60"/>
      <c r="H26" s="60"/>
      <c r="I26" s="60"/>
      <c r="J26" s="60"/>
      <c r="K26" s="60"/>
      <c r="L26" s="60"/>
    </row>
    <row r="27" spans="2:12" x14ac:dyDescent="0.2">
      <c r="B27" s="17">
        <f t="shared" si="0"/>
        <v>0</v>
      </c>
      <c r="C27" s="8">
        <f>'cropping patterns'!$C$6*'inputs requirements'!D10</f>
        <v>0</v>
      </c>
      <c r="D27" s="8">
        <f>'cropping patterns'!$C11*'inputs requirements'!$E10</f>
        <v>0</v>
      </c>
      <c r="E27" s="8">
        <f>F10*'cropping patterns'!C11/100</f>
        <v>0</v>
      </c>
      <c r="F27" s="8">
        <f>G10*'cropping patterns'!C11*0.3</f>
        <v>0</v>
      </c>
      <c r="G27" s="60"/>
      <c r="H27" s="60"/>
      <c r="I27" s="60"/>
      <c r="J27" s="60"/>
      <c r="K27" s="60"/>
      <c r="L27" s="60"/>
    </row>
    <row r="28" spans="2:12" ht="18.75" customHeight="1" x14ac:dyDescent="0.2">
      <c r="B28" s="64" t="s">
        <v>46</v>
      </c>
      <c r="C28" s="66">
        <f>SUM(C22:C27)</f>
        <v>0</v>
      </c>
      <c r="D28" s="66">
        <f>SUM(D22:D27)</f>
        <v>0</v>
      </c>
      <c r="E28" s="66">
        <f>SUM(E22:E27)</f>
        <v>0</v>
      </c>
      <c r="F28" s="66">
        <f>SUM(F22:F27)</f>
        <v>0</v>
      </c>
      <c r="G28" s="60"/>
      <c r="H28" s="60"/>
      <c r="I28" s="60"/>
      <c r="J28" s="60"/>
      <c r="K28" s="60"/>
      <c r="L28" s="60"/>
    </row>
    <row r="29" spans="2:12" x14ac:dyDescent="0.2">
      <c r="B29" s="24" t="s">
        <v>62</v>
      </c>
      <c r="C29" s="8"/>
      <c r="D29" s="8"/>
      <c r="E29" s="8"/>
      <c r="F29" s="8"/>
      <c r="G29" s="60"/>
      <c r="H29" s="60"/>
      <c r="I29" s="60"/>
      <c r="J29" s="60"/>
      <c r="K29" s="60"/>
      <c r="L29" s="60"/>
    </row>
    <row r="30" spans="2:12" x14ac:dyDescent="0.2">
      <c r="B30" s="17">
        <f>B12</f>
        <v>0</v>
      </c>
      <c r="C30" s="8">
        <f>'cropping patterns'!$C$6*'inputs requirements'!D12</f>
        <v>0</v>
      </c>
      <c r="D30" s="8">
        <f>'cropping patterns'!$C13*'inputs requirements'!$E12</f>
        <v>0</v>
      </c>
      <c r="E30" s="8">
        <f>F12*'cropping patterns'!C35/100</f>
        <v>0</v>
      </c>
      <c r="F30" s="8">
        <f>G12*'cropping patterns'!C35*0.3</f>
        <v>0</v>
      </c>
      <c r="G30" s="60"/>
      <c r="H30" s="60"/>
      <c r="I30" s="60"/>
      <c r="J30" s="60"/>
      <c r="K30" s="60"/>
      <c r="L30" s="60"/>
    </row>
    <row r="31" spans="2:12" x14ac:dyDescent="0.2">
      <c r="B31" s="17">
        <f t="shared" ref="B31:B34" si="1">B13</f>
        <v>0</v>
      </c>
      <c r="C31" s="8">
        <f>'cropping patterns'!$C$6*'inputs requirements'!D13</f>
        <v>0</v>
      </c>
      <c r="D31" s="8">
        <f>'cropping patterns'!$C14*'inputs requirements'!$E13</f>
        <v>0</v>
      </c>
      <c r="E31" s="8">
        <f>F13*'cropping patterns'!C36/100</f>
        <v>0</v>
      </c>
      <c r="F31" s="8">
        <f>G13*'cropping patterns'!C36*0.3</f>
        <v>0</v>
      </c>
      <c r="G31" s="60"/>
      <c r="H31" s="60"/>
      <c r="I31" s="60"/>
      <c r="J31" s="60"/>
      <c r="K31" s="60"/>
      <c r="L31" s="60"/>
    </row>
    <row r="32" spans="2:12" x14ac:dyDescent="0.2">
      <c r="B32" s="17">
        <f t="shared" si="1"/>
        <v>0</v>
      </c>
      <c r="C32" s="8">
        <f>'cropping patterns'!$C$6*'inputs requirements'!D14</f>
        <v>0</v>
      </c>
      <c r="D32" s="8">
        <f>'cropping patterns'!$C15*'inputs requirements'!$E14</f>
        <v>0</v>
      </c>
      <c r="E32" s="8">
        <f>F14*'cropping patterns'!C37/100</f>
        <v>0</v>
      </c>
      <c r="F32" s="8">
        <f>G14*'cropping patterns'!C37*0.3</f>
        <v>0</v>
      </c>
      <c r="G32" s="60"/>
      <c r="H32" s="60"/>
      <c r="I32" s="60"/>
      <c r="J32" s="60"/>
      <c r="K32" s="60"/>
      <c r="L32" s="60"/>
    </row>
    <row r="33" spans="2:12" x14ac:dyDescent="0.2">
      <c r="B33" s="17">
        <f t="shared" si="1"/>
        <v>0</v>
      </c>
      <c r="C33" s="8">
        <f>'cropping patterns'!$C$6*'inputs requirements'!D15</f>
        <v>0</v>
      </c>
      <c r="D33" s="8">
        <f>'cropping patterns'!$C16*'inputs requirements'!$E15</f>
        <v>0</v>
      </c>
      <c r="E33" s="8">
        <f>F15*'cropping patterns'!C38/100</f>
        <v>0</v>
      </c>
      <c r="F33" s="8">
        <f>G15*'cropping patterns'!C38*0.3</f>
        <v>0</v>
      </c>
      <c r="G33" s="60"/>
      <c r="H33" s="60"/>
      <c r="I33" s="60"/>
      <c r="J33" s="60"/>
      <c r="K33" s="60"/>
      <c r="L33" s="60"/>
    </row>
    <row r="34" spans="2:12" x14ac:dyDescent="0.2">
      <c r="B34" s="17">
        <f t="shared" si="1"/>
        <v>0</v>
      </c>
      <c r="C34" s="8">
        <f>'cropping patterns'!$C$6*'inputs requirements'!D16</f>
        <v>0</v>
      </c>
      <c r="D34" s="8">
        <f>'cropping patterns'!$C18*'inputs requirements'!$E16</f>
        <v>0</v>
      </c>
      <c r="E34" s="8">
        <f>F16*'cropping patterns'!C39/100</f>
        <v>0</v>
      </c>
      <c r="F34" s="8">
        <f>G16*'cropping patterns'!C39*0.3</f>
        <v>0</v>
      </c>
      <c r="G34" s="60"/>
      <c r="H34" s="60"/>
      <c r="I34" s="60"/>
      <c r="J34" s="60"/>
      <c r="K34" s="60"/>
      <c r="L34" s="60"/>
    </row>
    <row r="35" spans="2:12" x14ac:dyDescent="0.2">
      <c r="B35" s="64" t="s">
        <v>46</v>
      </c>
      <c r="C35" s="65">
        <f>SUM(C30:C34)</f>
        <v>0</v>
      </c>
      <c r="D35" s="65">
        <f>SUM(D30:D34)</f>
        <v>0</v>
      </c>
      <c r="E35" s="65">
        <f>SUM(E30:E34)</f>
        <v>0</v>
      </c>
      <c r="F35" s="65">
        <f>SUM(F30:F34)</f>
        <v>0</v>
      </c>
    </row>
    <row r="36" spans="2:12" x14ac:dyDescent="0.2">
      <c r="B36" s="64" t="s">
        <v>47</v>
      </c>
      <c r="C36" s="65">
        <f>C28+C35</f>
        <v>0</v>
      </c>
      <c r="D36" s="65">
        <f t="shared" ref="D36:F36" si="2">D28+D35</f>
        <v>0</v>
      </c>
      <c r="E36" s="65">
        <f t="shared" si="2"/>
        <v>0</v>
      </c>
      <c r="F36" s="65">
        <f t="shared" si="2"/>
        <v>0</v>
      </c>
    </row>
    <row r="42" spans="2:12" x14ac:dyDescent="0.2">
      <c r="B42" s="73" t="s">
        <v>38</v>
      </c>
    </row>
    <row r="43" spans="2:12" x14ac:dyDescent="0.2">
      <c r="B43" s="37" t="s">
        <v>39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2:12" x14ac:dyDescent="0.2">
      <c r="B44" s="116" t="s">
        <v>61</v>
      </c>
      <c r="C44" s="75"/>
      <c r="D44" s="118" t="s">
        <v>27</v>
      </c>
      <c r="E44" s="119"/>
      <c r="F44" s="75" t="s">
        <v>36</v>
      </c>
      <c r="G44" s="116" t="s">
        <v>26</v>
      </c>
      <c r="H44" s="3"/>
      <c r="I44" s="22"/>
      <c r="J44" s="22"/>
      <c r="K44" s="22"/>
      <c r="L44" s="15"/>
    </row>
    <row r="45" spans="2:12" x14ac:dyDescent="0.2">
      <c r="B45" s="117"/>
      <c r="C45" s="87"/>
      <c r="D45" s="87" t="s">
        <v>6</v>
      </c>
      <c r="E45" s="87" t="s">
        <v>5</v>
      </c>
      <c r="F45" s="87" t="s">
        <v>37</v>
      </c>
      <c r="G45" s="117"/>
      <c r="H45" s="3"/>
      <c r="I45" s="15"/>
      <c r="J45" s="15"/>
      <c r="K45" s="15"/>
      <c r="L45" s="15"/>
    </row>
    <row r="46" spans="2:12" x14ac:dyDescent="0.2">
      <c r="B46" s="17" t="s">
        <v>17</v>
      </c>
      <c r="C46" s="8"/>
      <c r="D46" s="8">
        <v>150</v>
      </c>
      <c r="E46" s="8">
        <v>150</v>
      </c>
      <c r="F46" s="8">
        <v>25</v>
      </c>
      <c r="G46" s="4">
        <v>1</v>
      </c>
      <c r="I46" s="47"/>
      <c r="J46" s="48"/>
      <c r="K46" s="48"/>
      <c r="L46" s="9"/>
    </row>
    <row r="47" spans="2:12" x14ac:dyDescent="0.2">
      <c r="B47" s="17" t="s">
        <v>34</v>
      </c>
      <c r="C47" s="8"/>
      <c r="D47" s="8">
        <v>0</v>
      </c>
      <c r="E47" s="8">
        <v>0</v>
      </c>
      <c r="F47" s="8">
        <v>4</v>
      </c>
      <c r="G47" s="4"/>
      <c r="I47" s="47"/>
      <c r="J47" s="48"/>
      <c r="K47" s="48"/>
      <c r="L47" s="9"/>
    </row>
    <row r="48" spans="2:12" x14ac:dyDescent="0.2">
      <c r="B48" s="17" t="s">
        <v>19</v>
      </c>
      <c r="C48" s="8"/>
      <c r="D48" s="8">
        <v>100</v>
      </c>
      <c r="E48" s="8">
        <v>110</v>
      </c>
      <c r="F48" s="8">
        <v>75</v>
      </c>
      <c r="G48" s="4">
        <v>1</v>
      </c>
      <c r="I48" s="47"/>
      <c r="J48" s="48"/>
      <c r="K48" s="48"/>
      <c r="L48" s="9"/>
    </row>
    <row r="49" spans="2:12" x14ac:dyDescent="0.2">
      <c r="B49" s="17" t="s">
        <v>20</v>
      </c>
      <c r="C49" s="8"/>
      <c r="D49" s="8">
        <v>200</v>
      </c>
      <c r="E49" s="8">
        <v>100</v>
      </c>
      <c r="F49" s="8">
        <v>1200</v>
      </c>
      <c r="G49" s="4">
        <v>1</v>
      </c>
      <c r="I49" s="47"/>
      <c r="J49" s="48"/>
      <c r="K49" s="48"/>
      <c r="L49" s="9"/>
    </row>
    <row r="50" spans="2:12" x14ac:dyDescent="0.2">
      <c r="B50" s="17" t="s">
        <v>21</v>
      </c>
      <c r="C50" s="8"/>
      <c r="D50" s="8">
        <v>100</v>
      </c>
      <c r="E50" s="8">
        <v>0</v>
      </c>
      <c r="F50" s="8">
        <v>175</v>
      </c>
      <c r="G50" s="4">
        <v>1</v>
      </c>
      <c r="I50" s="47"/>
      <c r="J50" s="48"/>
      <c r="K50" s="48"/>
      <c r="L50" s="9"/>
    </row>
    <row r="51" spans="2:12" x14ac:dyDescent="0.2">
      <c r="B51" s="17" t="s">
        <v>4</v>
      </c>
      <c r="C51" s="8"/>
      <c r="D51" s="8">
        <v>200</v>
      </c>
      <c r="E51" s="8">
        <v>150</v>
      </c>
      <c r="F51" s="8">
        <v>800</v>
      </c>
      <c r="G51" s="4">
        <v>1</v>
      </c>
      <c r="I51" s="47"/>
      <c r="J51" s="48"/>
      <c r="K51" s="48"/>
      <c r="L51" s="9"/>
    </row>
    <row r="52" spans="2:12" x14ac:dyDescent="0.2">
      <c r="B52" s="24" t="s">
        <v>62</v>
      </c>
      <c r="C52" s="8"/>
      <c r="D52" s="8">
        <v>0</v>
      </c>
      <c r="E52" s="8">
        <v>0</v>
      </c>
      <c r="F52" s="8">
        <v>0</v>
      </c>
      <c r="G52" s="4"/>
      <c r="I52" s="47"/>
      <c r="J52" s="48"/>
      <c r="K52" s="48"/>
      <c r="L52" s="9"/>
    </row>
    <row r="53" spans="2:12" x14ac:dyDescent="0.2">
      <c r="B53" s="17" t="s">
        <v>17</v>
      </c>
      <c r="C53" s="8"/>
      <c r="D53" s="8">
        <v>150</v>
      </c>
      <c r="E53" s="8">
        <v>150</v>
      </c>
      <c r="F53" s="8">
        <v>25</v>
      </c>
      <c r="G53" s="4">
        <v>1</v>
      </c>
      <c r="I53" s="47"/>
      <c r="J53" s="48"/>
      <c r="K53" s="48"/>
      <c r="L53" s="9"/>
    </row>
    <row r="54" spans="2:12" x14ac:dyDescent="0.2">
      <c r="B54" s="17" t="s">
        <v>22</v>
      </c>
      <c r="C54" s="8"/>
      <c r="D54" s="8">
        <v>200</v>
      </c>
      <c r="E54" s="8">
        <v>100</v>
      </c>
      <c r="F54" s="8">
        <v>0.35</v>
      </c>
      <c r="G54" s="4">
        <v>1</v>
      </c>
      <c r="I54" s="47"/>
      <c r="J54" s="48"/>
      <c r="K54" s="48"/>
      <c r="L54" s="9"/>
    </row>
    <row r="55" spans="2:12" x14ac:dyDescent="0.2">
      <c r="B55" s="18" t="s">
        <v>23</v>
      </c>
      <c r="C55" s="8"/>
      <c r="D55" s="8">
        <v>280</v>
      </c>
      <c r="E55" s="8">
        <v>0</v>
      </c>
      <c r="F55" s="8">
        <v>4.5</v>
      </c>
      <c r="G55" s="4">
        <v>1</v>
      </c>
      <c r="I55" s="47"/>
      <c r="J55" s="48"/>
      <c r="K55" s="48"/>
      <c r="L55" s="9"/>
    </row>
    <row r="56" spans="2:12" x14ac:dyDescent="0.2">
      <c r="B56" s="18" t="s">
        <v>24</v>
      </c>
      <c r="C56" s="8"/>
      <c r="D56" s="8">
        <v>150</v>
      </c>
      <c r="E56" s="8">
        <v>150</v>
      </c>
      <c r="F56" s="8">
        <v>25</v>
      </c>
      <c r="G56" s="4">
        <v>1</v>
      </c>
      <c r="I56" s="47"/>
      <c r="J56" s="48"/>
      <c r="K56" s="48"/>
      <c r="L56" s="9"/>
    </row>
    <row r="57" spans="2:12" x14ac:dyDescent="0.2">
      <c r="B57" s="18" t="s">
        <v>4</v>
      </c>
      <c r="C57" s="8"/>
      <c r="D57" s="8">
        <v>200</v>
      </c>
      <c r="E57" s="8">
        <v>150</v>
      </c>
      <c r="F57" s="8">
        <v>800</v>
      </c>
      <c r="G57" s="4">
        <v>1</v>
      </c>
      <c r="I57" s="47"/>
      <c r="J57" s="48"/>
      <c r="K57" s="48"/>
      <c r="L57" s="9"/>
    </row>
    <row r="60" spans="2:12" ht="12.75" customHeight="1" x14ac:dyDescent="0.2">
      <c r="B60" s="112" t="s">
        <v>56</v>
      </c>
      <c r="C60" s="112"/>
      <c r="D60" s="112"/>
      <c r="E60" s="112"/>
      <c r="F60" s="112"/>
      <c r="G60" s="86"/>
      <c r="H60" s="86"/>
      <c r="I60" s="86"/>
      <c r="J60" s="86"/>
      <c r="K60" s="86"/>
      <c r="L60" s="86"/>
    </row>
    <row r="61" spans="2:12" x14ac:dyDescent="0.2">
      <c r="B61" s="120" t="s">
        <v>61</v>
      </c>
      <c r="C61" s="118" t="s">
        <v>43</v>
      </c>
      <c r="D61" s="119"/>
      <c r="E61" s="88" t="s">
        <v>41</v>
      </c>
      <c r="F61" s="75" t="s">
        <v>42</v>
      </c>
      <c r="G61" s="111"/>
      <c r="H61" s="111"/>
      <c r="I61" s="111"/>
      <c r="J61" s="111"/>
      <c r="K61" s="111"/>
      <c r="L61" s="111"/>
    </row>
    <row r="62" spans="2:12" x14ac:dyDescent="0.2">
      <c r="B62" s="121"/>
      <c r="C62" s="74" t="s">
        <v>6</v>
      </c>
      <c r="D62" s="74" t="s">
        <v>5</v>
      </c>
      <c r="E62" s="89" t="s">
        <v>44</v>
      </c>
      <c r="F62" s="74" t="s">
        <v>45</v>
      </c>
      <c r="G62" s="58"/>
      <c r="H62" s="58"/>
      <c r="I62" s="58"/>
      <c r="J62" s="58"/>
      <c r="K62" s="58"/>
      <c r="L62" s="58"/>
    </row>
    <row r="63" spans="2:12" x14ac:dyDescent="0.2">
      <c r="B63" s="17" t="s">
        <v>17</v>
      </c>
      <c r="C63" s="50">
        <f>$D$46*'cropping patterns'!$C$27/100</f>
        <v>44.64</v>
      </c>
      <c r="D63" s="50">
        <f>$E46*'cropping patterns'!$C27/100</f>
        <v>44.64</v>
      </c>
      <c r="E63" s="63">
        <f>'cropping patterns'!C27*'inputs requirements'!F46/100</f>
        <v>7.44</v>
      </c>
      <c r="F63" s="49">
        <f>G46*'cropping patterns'!C27</f>
        <v>29.759999999999998</v>
      </c>
      <c r="G63" s="59"/>
      <c r="H63" s="59"/>
      <c r="I63" s="59"/>
      <c r="J63" s="59"/>
      <c r="K63" s="59"/>
      <c r="L63" s="59"/>
    </row>
    <row r="64" spans="2:12" x14ac:dyDescent="0.2">
      <c r="B64" s="17" t="s">
        <v>34</v>
      </c>
      <c r="C64" s="50">
        <f>$D47*'cropping patterns'!$C28</f>
        <v>0</v>
      </c>
      <c r="D64" s="50">
        <f>$E47*'cropping patterns'!$C28</f>
        <v>0</v>
      </c>
      <c r="E64" s="63">
        <f>'cropping patterns'!C28*'inputs requirements'!F47/100</f>
        <v>0.71423999999999987</v>
      </c>
      <c r="F64" s="49">
        <f>G47*'cropping patterns'!C28</f>
        <v>0</v>
      </c>
      <c r="G64" s="60"/>
      <c r="H64" s="60"/>
      <c r="I64" s="60"/>
      <c r="J64" s="60"/>
      <c r="K64" s="60"/>
      <c r="L64" s="60"/>
    </row>
    <row r="65" spans="2:12" x14ac:dyDescent="0.2">
      <c r="B65" s="17" t="s">
        <v>19</v>
      </c>
      <c r="C65" s="50">
        <f>$D$48*'cropping patterns'!$C$29/100</f>
        <v>23.808000000000003</v>
      </c>
      <c r="D65" s="50">
        <f>$E$48*'cropping patterns'!$C$29/100</f>
        <v>26.188800000000001</v>
      </c>
      <c r="E65" s="63">
        <f>'cropping patterns'!C29*'inputs requirements'!F48/100</f>
        <v>17.855999999999998</v>
      </c>
      <c r="F65" s="49">
        <f>G48*'cropping patterns'!C29</f>
        <v>23.808</v>
      </c>
      <c r="G65" s="59"/>
      <c r="H65" s="59"/>
      <c r="I65" s="59"/>
      <c r="J65" s="59"/>
      <c r="K65" s="59"/>
      <c r="L65" s="59"/>
    </row>
    <row r="66" spans="2:12" x14ac:dyDescent="0.2">
      <c r="B66" s="17" t="s">
        <v>20</v>
      </c>
      <c r="C66" s="50">
        <f>$D$49*'cropping patterns'!$C$30/100</f>
        <v>19.840000000000003</v>
      </c>
      <c r="D66" s="50">
        <f>$E49*'cropping patterns'!$C30/100</f>
        <v>9.9200000000000017</v>
      </c>
      <c r="E66" s="63">
        <f>'cropping patterns'!C30*'inputs requirements'!F49/100</f>
        <v>119.04000000000002</v>
      </c>
      <c r="F66" s="49">
        <f>G49*'cropping patterns'!C30</f>
        <v>9.9200000000000017</v>
      </c>
      <c r="G66" s="59"/>
      <c r="H66" s="59"/>
      <c r="I66" s="59"/>
      <c r="J66" s="59"/>
      <c r="K66" s="59"/>
      <c r="L66" s="59"/>
    </row>
    <row r="67" spans="2:12" x14ac:dyDescent="0.2">
      <c r="B67" s="17" t="s">
        <v>21</v>
      </c>
      <c r="C67" s="50">
        <f>$D$50*'cropping patterns'!$C$31/100</f>
        <v>12.896000000000001</v>
      </c>
      <c r="D67" s="50">
        <f>$E50*'cropping patterns'!$C31/100</f>
        <v>0</v>
      </c>
      <c r="E67" s="63">
        <f>'cropping patterns'!C31*'inputs requirements'!F50/100</f>
        <v>22.568000000000001</v>
      </c>
      <c r="F67" s="49">
        <f>G50*'cropping patterns'!C31</f>
        <v>12.896000000000001</v>
      </c>
      <c r="G67" s="59"/>
      <c r="H67" s="59"/>
      <c r="I67" s="59"/>
      <c r="J67" s="59"/>
      <c r="K67" s="59"/>
      <c r="L67" s="59"/>
    </row>
    <row r="68" spans="2:12" x14ac:dyDescent="0.2">
      <c r="B68" s="17" t="s">
        <v>4</v>
      </c>
      <c r="C68" s="50">
        <f>$D$51*'cropping patterns'!$C$32/100</f>
        <v>9.9200000000000017</v>
      </c>
      <c r="D68" s="50">
        <f>$E51*'cropping patterns'!$C32/100</f>
        <v>7.4400000000000013</v>
      </c>
      <c r="E68" s="63">
        <f>'cropping patterns'!C32*'inputs requirements'!F51/100</f>
        <v>39.680000000000007</v>
      </c>
      <c r="F68" s="49">
        <f>G51*'cropping patterns'!C32</f>
        <v>4.9600000000000009</v>
      </c>
      <c r="G68" s="59"/>
      <c r="H68" s="59"/>
      <c r="I68" s="59"/>
      <c r="J68" s="59"/>
      <c r="K68" s="59"/>
      <c r="L68" s="59"/>
    </row>
    <row r="69" spans="2:12" x14ac:dyDescent="0.2">
      <c r="B69" s="51" t="s">
        <v>40</v>
      </c>
      <c r="C69" s="54">
        <f>SUM(C63:C68)</f>
        <v>111.10400000000001</v>
      </c>
      <c r="D69" s="54">
        <f>SUM(D63:D68)</f>
        <v>88.188800000000001</v>
      </c>
      <c r="E69" s="56">
        <f>SUM(E63:E68)</f>
        <v>207.29824000000005</v>
      </c>
      <c r="F69" s="54">
        <f>SUM(F63:F68)</f>
        <v>81.343999999999994</v>
      </c>
      <c r="G69" s="61"/>
      <c r="H69" s="61"/>
      <c r="I69" s="61"/>
      <c r="J69" s="61"/>
      <c r="K69" s="61"/>
      <c r="L69" s="61"/>
    </row>
    <row r="70" spans="2:12" x14ac:dyDescent="0.2">
      <c r="B70" s="24" t="s">
        <v>62</v>
      </c>
      <c r="C70" s="50">
        <f>$D$52*'cropping patterns'!$C$34</f>
        <v>0</v>
      </c>
      <c r="D70" s="50"/>
      <c r="E70" s="55">
        <f>$D$52*'cropping patterns'!$C$34</f>
        <v>0</v>
      </c>
      <c r="F70" s="50"/>
      <c r="G70" s="59"/>
      <c r="H70" s="59"/>
      <c r="I70" s="59"/>
      <c r="J70" s="59"/>
      <c r="K70" s="59"/>
      <c r="L70" s="59"/>
    </row>
    <row r="71" spans="2:12" x14ac:dyDescent="0.2">
      <c r="B71" s="17" t="s">
        <v>17</v>
      </c>
      <c r="C71" s="50">
        <f>$D$53*'cropping patterns'!$C$35/100</f>
        <v>10.416000000000002</v>
      </c>
      <c r="D71" s="50">
        <f>$E53*'cropping patterns'!$C35/100</f>
        <v>10.416000000000002</v>
      </c>
      <c r="E71" s="63">
        <f>F53*'cropping patterns'!C35/100</f>
        <v>1.7360000000000002</v>
      </c>
      <c r="F71" s="49">
        <f>G53*'cropping patterns'!C35</f>
        <v>6.9440000000000008</v>
      </c>
      <c r="G71" s="59"/>
      <c r="H71" s="59"/>
      <c r="I71" s="59"/>
      <c r="J71" s="59"/>
      <c r="K71" s="59"/>
      <c r="L71" s="59"/>
    </row>
    <row r="72" spans="2:12" x14ac:dyDescent="0.2">
      <c r="B72" s="17" t="s">
        <v>22</v>
      </c>
      <c r="C72" s="50">
        <f>$D$54*'cropping patterns'!$C$36/100</f>
        <v>29.76</v>
      </c>
      <c r="D72" s="50">
        <f>$E54*'cropping patterns'!$C36/100</f>
        <v>14.88</v>
      </c>
      <c r="E72" s="63">
        <f>F54*'cropping patterns'!C36/100</f>
        <v>5.2079999999999994E-2</v>
      </c>
      <c r="F72" s="49">
        <f>G54*'cropping patterns'!C36</f>
        <v>14.879999999999999</v>
      </c>
      <c r="G72" s="59"/>
      <c r="H72" s="59"/>
      <c r="I72" s="59"/>
      <c r="J72" s="59"/>
      <c r="K72" s="59"/>
      <c r="L72" s="59"/>
    </row>
    <row r="73" spans="2:12" x14ac:dyDescent="0.2">
      <c r="B73" s="18" t="s">
        <v>23</v>
      </c>
      <c r="C73" s="50">
        <f>$D$55*'cropping patterns'!$C$37/100</f>
        <v>27.776000000000003</v>
      </c>
      <c r="D73" s="50">
        <f>$E55*'cropping patterns'!$C37/100</f>
        <v>0</v>
      </c>
      <c r="E73" s="63">
        <f>F55*'cropping patterns'!C37/100</f>
        <v>0.44640000000000007</v>
      </c>
      <c r="F73" s="49">
        <f>G55*'cropping patterns'!C37</f>
        <v>9.9200000000000017</v>
      </c>
      <c r="G73" s="59"/>
      <c r="H73" s="59"/>
      <c r="I73" s="59"/>
      <c r="J73" s="59"/>
      <c r="K73" s="59"/>
      <c r="L73" s="59"/>
    </row>
    <row r="74" spans="2:12" x14ac:dyDescent="0.2">
      <c r="B74" s="18" t="s">
        <v>24</v>
      </c>
      <c r="C74" s="50">
        <f>$D$56*'cropping patterns'!$C$38/100</f>
        <v>52.08</v>
      </c>
      <c r="D74" s="50">
        <f>$E56*'cropping patterns'!$C38/100</f>
        <v>52.08</v>
      </c>
      <c r="E74" s="63">
        <f>F56*'cropping patterns'!C38/100</f>
        <v>8.68</v>
      </c>
      <c r="F74" s="49">
        <f>G56*'cropping patterns'!C38</f>
        <v>34.72</v>
      </c>
      <c r="G74" s="59"/>
      <c r="H74" s="59"/>
      <c r="I74" s="59"/>
      <c r="J74" s="59"/>
      <c r="K74" s="59"/>
      <c r="L74" s="59"/>
    </row>
    <row r="75" spans="2:12" x14ac:dyDescent="0.2">
      <c r="B75" s="18" t="s">
        <v>4</v>
      </c>
      <c r="C75" s="50">
        <f>$D$57*'cropping patterns'!$C$39/100</f>
        <v>29.76</v>
      </c>
      <c r="D75" s="50">
        <f>$E57*'cropping patterns'!$C39/100</f>
        <v>22.32</v>
      </c>
      <c r="E75" s="63">
        <f>F57*'cropping patterns'!C39/100</f>
        <v>119.04</v>
      </c>
      <c r="F75" s="49">
        <f>G57*'cropping patterns'!C39</f>
        <v>14.879999999999999</v>
      </c>
      <c r="G75" s="59"/>
      <c r="H75" s="59"/>
      <c r="I75" s="59"/>
      <c r="J75" s="59"/>
      <c r="K75" s="59"/>
      <c r="L75" s="59"/>
    </row>
    <row r="76" spans="2:12" x14ac:dyDescent="0.2">
      <c r="B76" s="52" t="s">
        <v>40</v>
      </c>
      <c r="C76" s="53">
        <f>SUM(C71:C75)</f>
        <v>149.792</v>
      </c>
      <c r="D76" s="53">
        <f>SUM(D71:D75)</f>
        <v>99.695999999999998</v>
      </c>
      <c r="E76" s="57">
        <f>SUM(E71:E75)</f>
        <v>129.95448000000002</v>
      </c>
      <c r="F76" s="53">
        <f>SUM(F71:F75)</f>
        <v>81.343999999999994</v>
      </c>
      <c r="G76" s="62"/>
      <c r="H76" s="62"/>
      <c r="I76" s="62"/>
      <c r="J76" s="62"/>
      <c r="K76" s="62"/>
      <c r="L76" s="62"/>
    </row>
  </sheetData>
  <mergeCells count="17">
    <mergeCell ref="B3:B4"/>
    <mergeCell ref="I20:J20"/>
    <mergeCell ref="K20:L20"/>
    <mergeCell ref="B20:B21"/>
    <mergeCell ref="C20:D20"/>
    <mergeCell ref="D3:E3"/>
    <mergeCell ref="I61:J61"/>
    <mergeCell ref="K61:L61"/>
    <mergeCell ref="B60:F60"/>
    <mergeCell ref="G20:H20"/>
    <mergeCell ref="B19:L19"/>
    <mergeCell ref="B44:B45"/>
    <mergeCell ref="D44:E44"/>
    <mergeCell ref="G44:G45"/>
    <mergeCell ref="B61:B62"/>
    <mergeCell ref="C61:D61"/>
    <mergeCell ref="G61:H61"/>
  </mergeCells>
  <phoneticPr fontId="0" type="noConversion"/>
  <pageMargins left="0.75" right="0.75" top="1" bottom="1" header="0.5" footer="0.5"/>
  <pageSetup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cropping patterns</vt:lpstr>
      <vt:lpstr>yield build up</vt:lpstr>
      <vt:lpstr>Total crop production</vt:lpstr>
      <vt:lpstr>inputs requirements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yalewz</dc:creator>
  <cp:lastModifiedBy>ABC</cp:lastModifiedBy>
  <dcterms:created xsi:type="dcterms:W3CDTF">2008-01-17T06:18:49Z</dcterms:created>
  <dcterms:modified xsi:type="dcterms:W3CDTF">2018-09-18T08:43:51Z</dcterms:modified>
</cp:coreProperties>
</file>