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era\Desktop\Drfat Final after AGP\GL-B11 Small Earth Dam Design Draft Final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 l="1"/>
  <c r="B11" i="1"/>
  <c r="B17" i="1"/>
  <c r="B16" i="1"/>
  <c r="B12" i="1"/>
  <c r="B13" i="1" s="1"/>
  <c r="B14" i="1" s="1"/>
</calcChain>
</file>

<file path=xl/sharedStrings.xml><?xml version="1.0" encoding="utf-8"?>
<sst xmlns="http://schemas.openxmlformats.org/spreadsheetml/2006/main" count="36" uniqueCount="34">
  <si>
    <t>Table: Template for Fixing Dimensions of Dam Outlet Structure</t>
  </si>
  <si>
    <t>Solution:</t>
  </si>
  <si>
    <t>Req'd:</t>
  </si>
  <si>
    <t>Discharge of conduit, Q (m3/s)</t>
  </si>
  <si>
    <t>Shape of conduit</t>
  </si>
  <si>
    <t>Square</t>
  </si>
  <si>
    <t>Drop in elevation from conduit invert to the floor of the stilling basin (m)</t>
  </si>
  <si>
    <t>Dimensions of Outlet Structure</t>
  </si>
  <si>
    <t>Thus, conduit velocity, V = Q/A</t>
  </si>
  <si>
    <t xml:space="preserve">Given </t>
  </si>
  <si>
    <t>Description of Parameters</t>
  </si>
  <si>
    <t>Value</t>
  </si>
  <si>
    <t>Remark</t>
  </si>
  <si>
    <r>
      <t>Cross section area of conduit, A=B</t>
    </r>
    <r>
      <rPr>
        <vertAlign val="superscript"/>
        <sz val="10"/>
        <color theme="1"/>
        <rFont val="Arial"/>
        <family val="2"/>
      </rPr>
      <t>2</t>
    </r>
  </si>
  <si>
    <r>
      <t>Thus, value of y/B</t>
    </r>
    <r>
      <rPr>
        <vertAlign val="subscript"/>
        <sz val="10"/>
        <color theme="1"/>
        <rFont val="Arial"/>
        <family val="2"/>
      </rPr>
      <t>0</t>
    </r>
  </si>
  <si>
    <t>From Table 6-1</t>
  </si>
  <si>
    <r>
      <t>Thus, depth of flow in the conduit, y = 0.8*B</t>
    </r>
    <r>
      <rPr>
        <vertAlign val="subscript"/>
        <sz val="10"/>
        <color theme="1"/>
        <rFont val="Arial"/>
        <family val="2"/>
      </rPr>
      <t>0</t>
    </r>
  </si>
  <si>
    <r>
      <t>Velocity head, i.e. KV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/2g</t>
    </r>
  </si>
  <si>
    <t>Unit discharge, q = Q/B</t>
  </si>
  <si>
    <r>
      <t>Specific energy at basin E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= Z+y+KV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/2g-h</t>
    </r>
    <r>
      <rPr>
        <vertAlign val="subscript"/>
        <sz val="10"/>
        <color theme="1"/>
        <rFont val="Arial"/>
        <family val="2"/>
      </rPr>
      <t>L</t>
    </r>
  </si>
  <si>
    <r>
      <t>Assuming h</t>
    </r>
    <r>
      <rPr>
        <vertAlign val="subscript"/>
        <sz val="10"/>
        <color theme="1"/>
        <rFont val="Arial"/>
        <family val="2"/>
      </rPr>
      <t>L</t>
    </r>
    <r>
      <rPr>
        <sz val="10"/>
        <color theme="1"/>
        <rFont val="Arial"/>
        <family val="2"/>
      </rPr>
      <t>=0</t>
    </r>
  </si>
  <si>
    <r>
      <t>Basin entry with, B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= 1.1*</t>
    </r>
    <r>
      <rPr>
        <sz val="10"/>
        <color theme="1"/>
        <rFont val="Symbol"/>
        <family val="1"/>
        <charset val="2"/>
      </rPr>
      <t>Ö</t>
    </r>
    <r>
      <rPr>
        <sz val="10"/>
        <color theme="1"/>
        <rFont val="Arial"/>
        <family val="2"/>
      </rPr>
      <t>Q</t>
    </r>
  </si>
  <si>
    <r>
      <t>Pipe Froude number Fr = V/</t>
    </r>
    <r>
      <rPr>
        <sz val="10"/>
        <color theme="1"/>
        <rFont val="Symbol"/>
        <family val="1"/>
        <charset val="2"/>
      </rPr>
      <t>Ö</t>
    </r>
    <r>
      <rPr>
        <sz val="10"/>
        <color theme="1"/>
        <rFont val="Arial"/>
        <family val="2"/>
      </rPr>
      <t>(gB</t>
    </r>
    <r>
      <rPr>
        <vertAlign val="subscript"/>
        <sz val="10"/>
        <color theme="1"/>
        <rFont val="Arial"/>
        <family val="2"/>
      </rPr>
      <t>0</t>
    </r>
    <r>
      <rPr>
        <sz val="10"/>
        <color theme="1"/>
        <rFont val="Arial"/>
        <family val="2"/>
      </rPr>
      <t>)</t>
    </r>
  </si>
  <si>
    <r>
      <t>Size of conduit, B</t>
    </r>
    <r>
      <rPr>
        <vertAlign val="subscript"/>
        <sz val="10"/>
        <color theme="1"/>
        <rFont val="Arial"/>
        <family val="2"/>
      </rPr>
      <t>0</t>
    </r>
    <r>
      <rPr>
        <sz val="10"/>
        <color theme="1"/>
        <rFont val="Arial"/>
        <family val="2"/>
      </rPr>
      <t xml:space="preserve"> (m)</t>
    </r>
  </si>
  <si>
    <t>For square X-section</t>
  </si>
  <si>
    <t>Adopting K=0.85</t>
  </si>
  <si>
    <t>Outlet Type</t>
  </si>
  <si>
    <t>Fr</t>
  </si>
  <si>
    <r>
      <t>y/D</t>
    </r>
    <r>
      <rPr>
        <vertAlign val="subscript"/>
        <sz val="10"/>
        <color theme="1"/>
        <rFont val="Arial"/>
        <family val="2"/>
      </rPr>
      <t>0</t>
    </r>
  </si>
  <si>
    <r>
      <t>y/B</t>
    </r>
    <r>
      <rPr>
        <vertAlign val="subscript"/>
        <sz val="10"/>
        <color theme="1"/>
        <rFont val="Arial"/>
        <family val="2"/>
      </rPr>
      <t>0</t>
    </r>
  </si>
  <si>
    <t xml:space="preserve">1-stands for Circular pipe, free or supported jet; </t>
  </si>
  <si>
    <t xml:space="preserve">Note: </t>
  </si>
  <si>
    <t xml:space="preserve">2-stands for Square pipe, free unrestrained jet; </t>
  </si>
  <si>
    <t>3-stands for Square pipe, partial jet support (i.e. outlet structure)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</si>
</sst>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\ &quot;m&quot;"/>
    <numFmt numFmtId="165" formatCode="0.0\ &quot;m2&quot;"/>
    <numFmt numFmtId="166" formatCode="0.00\ &quot;m/s&quot;"/>
    <numFmt numFmtId="167" formatCode="0.00\ &quot;m&quot;"/>
    <numFmt numFmtId="172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167" fontId="2" fillId="0" borderId="1" xfId="0" applyNumberFormat="1" applyFont="1" applyBorder="1"/>
    <xf numFmtId="0" fontId="2" fillId="0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2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5</xdr:row>
      <xdr:rowOff>104776</xdr:rowOff>
    </xdr:from>
    <xdr:to>
      <xdr:col>6</xdr:col>
      <xdr:colOff>600075</xdr:colOff>
      <xdr:row>12</xdr:row>
      <xdr:rowOff>47625</xdr:rowOff>
    </xdr:to>
    <xdr:grpSp>
      <xdr:nvGrpSpPr>
        <xdr:cNvPr id="1028" name="Group 1027"/>
        <xdr:cNvGrpSpPr/>
      </xdr:nvGrpSpPr>
      <xdr:grpSpPr>
        <a:xfrm>
          <a:off x="4733925" y="1028701"/>
          <a:ext cx="2114550" cy="1333499"/>
          <a:chOff x="4733925" y="914401"/>
          <a:chExt cx="2114550" cy="1333499"/>
        </a:xfrm>
      </xdr:grpSpPr>
      <xdr:grpSp>
        <xdr:nvGrpSpPr>
          <xdr:cNvPr id="4" name="Group 3"/>
          <xdr:cNvGrpSpPr/>
        </xdr:nvGrpSpPr>
        <xdr:grpSpPr>
          <a:xfrm>
            <a:off x="5400675" y="1209675"/>
            <a:ext cx="485775" cy="466725"/>
            <a:chOff x="5400675" y="1209675"/>
            <a:chExt cx="485775" cy="466725"/>
          </a:xfrm>
        </xdr:grpSpPr>
        <xdr:sp macro="" textlink="">
          <xdr:nvSpPr>
            <xdr:cNvPr id="2" name="Frame 1"/>
            <xdr:cNvSpPr/>
          </xdr:nvSpPr>
          <xdr:spPr>
            <a:xfrm>
              <a:off x="5400675" y="1209675"/>
              <a:ext cx="485775" cy="466725"/>
            </a:xfrm>
            <a:prstGeom prst="frame">
              <a:avLst/>
            </a:prstGeom>
            <a:blipFill>
              <a:blip xmlns:r="http://schemas.openxmlformats.org/officeDocument/2006/relationships" r:embed="rId1"/>
              <a:tile tx="0" ty="0" sx="100000" sy="100000" flip="none" algn="tl"/>
            </a:blip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3" name="Oval 2"/>
            <xdr:cNvSpPr/>
          </xdr:nvSpPr>
          <xdr:spPr>
            <a:xfrm>
              <a:off x="5476875" y="1276350"/>
              <a:ext cx="342900" cy="342899"/>
            </a:xfrm>
            <a:prstGeom prst="ellipse">
              <a:avLst/>
            </a:prstGeom>
            <a:noFill/>
            <a:ln w="285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7" name="Group 6"/>
          <xdr:cNvGrpSpPr/>
        </xdr:nvGrpSpPr>
        <xdr:grpSpPr>
          <a:xfrm flipH="1" flipV="1">
            <a:off x="5904765" y="1362073"/>
            <a:ext cx="486562" cy="238125"/>
            <a:chOff x="6113679" y="1323975"/>
            <a:chExt cx="526314" cy="457200"/>
          </a:xfrm>
        </xdr:grpSpPr>
        <xdr:cxnSp macro="">
          <xdr:nvCxnSpPr>
            <xdr:cNvPr id="6" name="Straight Arrow Connector 5"/>
            <xdr:cNvCxnSpPr/>
          </xdr:nvCxnSpPr>
          <xdr:spPr>
            <a:xfrm>
              <a:off x="6113679" y="1323975"/>
              <a:ext cx="523875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Straight Arrow Connector 7"/>
            <xdr:cNvCxnSpPr/>
          </xdr:nvCxnSpPr>
          <xdr:spPr>
            <a:xfrm>
              <a:off x="6173354" y="1476375"/>
              <a:ext cx="45720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Straight Arrow Connector 8"/>
            <xdr:cNvCxnSpPr/>
          </xdr:nvCxnSpPr>
          <xdr:spPr>
            <a:xfrm>
              <a:off x="6274233" y="1628775"/>
              <a:ext cx="36576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Straight Arrow Connector 9"/>
            <xdr:cNvCxnSpPr/>
          </xdr:nvCxnSpPr>
          <xdr:spPr>
            <a:xfrm>
              <a:off x="6354514" y="1781175"/>
              <a:ext cx="27432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" name="Group 11"/>
          <xdr:cNvGrpSpPr/>
        </xdr:nvGrpSpPr>
        <xdr:grpSpPr>
          <a:xfrm flipV="1">
            <a:off x="4733925" y="1362072"/>
            <a:ext cx="656490" cy="238125"/>
            <a:chOff x="6113679" y="1323975"/>
            <a:chExt cx="526314" cy="457200"/>
          </a:xfrm>
        </xdr:grpSpPr>
        <xdr:cxnSp macro="">
          <xdr:nvCxnSpPr>
            <xdr:cNvPr id="13" name="Straight Arrow Connector 12"/>
            <xdr:cNvCxnSpPr/>
          </xdr:nvCxnSpPr>
          <xdr:spPr>
            <a:xfrm>
              <a:off x="6113679" y="1323975"/>
              <a:ext cx="523875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Straight Arrow Connector 13"/>
            <xdr:cNvCxnSpPr/>
          </xdr:nvCxnSpPr>
          <xdr:spPr>
            <a:xfrm>
              <a:off x="6173354" y="1476375"/>
              <a:ext cx="45720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Straight Arrow Connector 14"/>
            <xdr:cNvCxnSpPr/>
          </xdr:nvCxnSpPr>
          <xdr:spPr>
            <a:xfrm>
              <a:off x="6274233" y="1628775"/>
              <a:ext cx="36576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Straight Arrow Connector 15"/>
            <xdr:cNvCxnSpPr/>
          </xdr:nvCxnSpPr>
          <xdr:spPr>
            <a:xfrm>
              <a:off x="6354514" y="1781175"/>
              <a:ext cx="27432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1" name="Group 10"/>
          <xdr:cNvGrpSpPr/>
        </xdr:nvGrpSpPr>
        <xdr:grpSpPr>
          <a:xfrm>
            <a:off x="5537002" y="1701999"/>
            <a:ext cx="197048" cy="263126"/>
            <a:chOff x="5460802" y="1721049"/>
            <a:chExt cx="276226" cy="263126"/>
          </a:xfrm>
        </xdr:grpSpPr>
        <xdr:cxnSp macro="">
          <xdr:nvCxnSpPr>
            <xdr:cNvPr id="17" name="Straight Arrow Connector 16"/>
            <xdr:cNvCxnSpPr/>
          </xdr:nvCxnSpPr>
          <xdr:spPr>
            <a:xfrm rot="5400000" flipH="1" flipV="1">
              <a:off x="5334001" y="1847850"/>
              <a:ext cx="253601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Straight Arrow Connector 17"/>
            <xdr:cNvCxnSpPr/>
          </xdr:nvCxnSpPr>
          <xdr:spPr>
            <a:xfrm rot="5400000" flipH="1" flipV="1">
              <a:off x="5457827" y="1857375"/>
              <a:ext cx="253601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Straight Arrow Connector 18"/>
            <xdr:cNvCxnSpPr/>
          </xdr:nvCxnSpPr>
          <xdr:spPr>
            <a:xfrm rot="5400000" flipH="1" flipV="1">
              <a:off x="5610227" y="1857375"/>
              <a:ext cx="253601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Group 20"/>
          <xdr:cNvGrpSpPr/>
        </xdr:nvGrpSpPr>
        <xdr:grpSpPr>
          <a:xfrm rot="10800000">
            <a:off x="5517952" y="949524"/>
            <a:ext cx="263723" cy="263126"/>
            <a:chOff x="5460802" y="1721049"/>
            <a:chExt cx="276226" cy="263126"/>
          </a:xfrm>
        </xdr:grpSpPr>
        <xdr:cxnSp macro="">
          <xdr:nvCxnSpPr>
            <xdr:cNvPr id="22" name="Straight Arrow Connector 21"/>
            <xdr:cNvCxnSpPr/>
          </xdr:nvCxnSpPr>
          <xdr:spPr>
            <a:xfrm rot="5400000" flipH="1" flipV="1">
              <a:off x="5334001" y="1847850"/>
              <a:ext cx="253601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Straight Arrow Connector 22"/>
            <xdr:cNvCxnSpPr/>
          </xdr:nvCxnSpPr>
          <xdr:spPr>
            <a:xfrm rot="5400000" flipH="1" flipV="1">
              <a:off x="5477780" y="1857375"/>
              <a:ext cx="253601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Straight Arrow Connector 23"/>
            <xdr:cNvCxnSpPr/>
          </xdr:nvCxnSpPr>
          <xdr:spPr>
            <a:xfrm rot="5400000" flipH="1" flipV="1">
              <a:off x="5610227" y="1857375"/>
              <a:ext cx="253601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24" name="Group 1023"/>
          <xdr:cNvGrpSpPr/>
        </xdr:nvGrpSpPr>
        <xdr:grpSpPr>
          <a:xfrm>
            <a:off x="5759053" y="1095375"/>
            <a:ext cx="756047" cy="266699"/>
            <a:chOff x="5949553" y="2019300"/>
            <a:chExt cx="756047" cy="266699"/>
          </a:xfrm>
        </xdr:grpSpPr>
        <xdr:cxnSp macro="">
          <xdr:nvCxnSpPr>
            <xdr:cNvPr id="29" name="Straight Arrow Connector 28"/>
            <xdr:cNvCxnSpPr/>
          </xdr:nvCxnSpPr>
          <xdr:spPr>
            <a:xfrm flipH="1">
              <a:off x="5949553" y="2019300"/>
              <a:ext cx="289322" cy="266699"/>
            </a:xfrm>
            <a:prstGeom prst="straightConnector1">
              <a:avLst/>
            </a:prstGeom>
            <a:ln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Straight Connector 30"/>
            <xdr:cNvCxnSpPr/>
          </xdr:nvCxnSpPr>
          <xdr:spPr>
            <a:xfrm>
              <a:off x="6238875" y="2019300"/>
              <a:ext cx="466725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4" name="Group 33"/>
          <xdr:cNvGrpSpPr/>
        </xdr:nvGrpSpPr>
        <xdr:grpSpPr>
          <a:xfrm>
            <a:off x="5867400" y="1676400"/>
            <a:ext cx="714375" cy="171450"/>
            <a:chOff x="5991225" y="1847850"/>
            <a:chExt cx="714375" cy="171450"/>
          </a:xfrm>
        </xdr:grpSpPr>
        <xdr:cxnSp macro="">
          <xdr:nvCxnSpPr>
            <xdr:cNvPr id="35" name="Straight Arrow Connector 34"/>
            <xdr:cNvCxnSpPr/>
          </xdr:nvCxnSpPr>
          <xdr:spPr>
            <a:xfrm flipH="1" flipV="1">
              <a:off x="5991225" y="1847850"/>
              <a:ext cx="247650" cy="171450"/>
            </a:xfrm>
            <a:prstGeom prst="straightConnector1">
              <a:avLst/>
            </a:prstGeom>
            <a:ln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" name="Straight Connector 35"/>
            <xdr:cNvCxnSpPr/>
          </xdr:nvCxnSpPr>
          <xdr:spPr>
            <a:xfrm>
              <a:off x="6238875" y="2019300"/>
              <a:ext cx="466725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027" name="TextBox 1026"/>
          <xdr:cNvSpPr txBox="1"/>
        </xdr:nvSpPr>
        <xdr:spPr>
          <a:xfrm>
            <a:off x="6096000" y="914401"/>
            <a:ext cx="600075" cy="171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en-US" sz="1100"/>
              <a:t>Steel Pipe</a:t>
            </a:r>
          </a:p>
        </xdr:txBody>
      </xdr:sp>
      <xdr:sp macro="" textlink="">
        <xdr:nvSpPr>
          <xdr:cNvPr id="39" name="TextBox 38"/>
          <xdr:cNvSpPr txBox="1"/>
        </xdr:nvSpPr>
        <xdr:spPr>
          <a:xfrm>
            <a:off x="6086475" y="1876424"/>
            <a:ext cx="762000" cy="3714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concrete encasement </a:t>
            </a:r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G17" sqref="G17"/>
    </sheetView>
  </sheetViews>
  <sheetFormatPr defaultRowHeight="12.75" x14ac:dyDescent="0.2"/>
  <cols>
    <col min="1" max="1" width="38.85546875" style="2" customWidth="1"/>
    <col min="2" max="2" width="8.42578125" style="2" bestFit="1" customWidth="1"/>
    <col min="3" max="3" width="19" style="2" bestFit="1" customWidth="1"/>
    <col min="4" max="7" width="9.140625" style="2"/>
    <col min="8" max="8" width="4.5703125" style="2" bestFit="1" customWidth="1"/>
    <col min="9" max="9" width="15" style="2" customWidth="1"/>
    <col min="10" max="10" width="4.5703125" style="2" bestFit="1" customWidth="1"/>
    <col min="11" max="13" width="4.7109375" style="2" bestFit="1" customWidth="1"/>
    <col min="14" max="14" width="4.5703125" style="2" bestFit="1" customWidth="1"/>
    <col min="15" max="17" width="4.7109375" style="2" bestFit="1" customWidth="1"/>
    <col min="18" max="18" width="4.5703125" style="2" bestFit="1" customWidth="1"/>
    <col min="19" max="16384" width="9.140625" style="2"/>
  </cols>
  <sheetData>
    <row r="1" spans="1:18" x14ac:dyDescent="0.2">
      <c r="A1" s="2" t="s">
        <v>0</v>
      </c>
    </row>
    <row r="2" spans="1:18" x14ac:dyDescent="0.2">
      <c r="A2" s="10" t="s">
        <v>10</v>
      </c>
      <c r="B2" s="10" t="s">
        <v>11</v>
      </c>
      <c r="C2" s="10" t="s">
        <v>12</v>
      </c>
      <c r="I2" s="11" t="s">
        <v>26</v>
      </c>
      <c r="J2" s="11" t="s">
        <v>27</v>
      </c>
      <c r="K2" s="13">
        <v>1</v>
      </c>
      <c r="L2" s="13">
        <v>1.2</v>
      </c>
      <c r="M2" s="13">
        <v>1.4</v>
      </c>
      <c r="N2" s="13">
        <v>1.6</v>
      </c>
      <c r="O2" s="13">
        <v>1.8</v>
      </c>
      <c r="P2" s="13">
        <v>2</v>
      </c>
      <c r="Q2" s="13">
        <v>2.2000000000000002</v>
      </c>
      <c r="R2" s="13">
        <v>2.4</v>
      </c>
    </row>
    <row r="3" spans="1:18" ht="15.75" x14ac:dyDescent="0.2">
      <c r="A3" s="3" t="s">
        <v>9</v>
      </c>
      <c r="B3" s="1"/>
      <c r="C3" s="1"/>
      <c r="I3" s="12">
        <v>1</v>
      </c>
      <c r="J3" s="12" t="s">
        <v>28</v>
      </c>
      <c r="K3" s="12">
        <v>0.75</v>
      </c>
      <c r="L3" s="12">
        <v>0.7</v>
      </c>
      <c r="M3" s="12">
        <v>0.6</v>
      </c>
      <c r="N3" s="12">
        <v>0.53</v>
      </c>
      <c r="O3" s="12">
        <v>0.51</v>
      </c>
      <c r="P3" s="12">
        <v>0.5</v>
      </c>
      <c r="Q3" s="12">
        <v>0.5</v>
      </c>
      <c r="R3" s="12">
        <v>0.5</v>
      </c>
    </row>
    <row r="4" spans="1:18" ht="15.75" x14ac:dyDescent="0.2">
      <c r="A4" s="1" t="s">
        <v>3</v>
      </c>
      <c r="B4" s="1">
        <v>28</v>
      </c>
      <c r="C4" s="1"/>
      <c r="I4" s="12">
        <v>2</v>
      </c>
      <c r="J4" s="12" t="s">
        <v>29</v>
      </c>
      <c r="K4" s="12">
        <v>0.8</v>
      </c>
      <c r="L4" s="12">
        <v>0.75</v>
      </c>
      <c r="M4" s="12">
        <v>0.67</v>
      </c>
      <c r="N4" s="12">
        <v>0.6</v>
      </c>
      <c r="O4" s="12">
        <v>0.55000000000000004</v>
      </c>
      <c r="P4" s="12">
        <v>0.52</v>
      </c>
      <c r="Q4" s="12">
        <v>0.51</v>
      </c>
      <c r="R4" s="12">
        <v>0.5</v>
      </c>
    </row>
    <row r="5" spans="1:18" ht="15.75" x14ac:dyDescent="0.2">
      <c r="A5" s="1" t="s">
        <v>4</v>
      </c>
      <c r="B5" s="1" t="s">
        <v>5</v>
      </c>
      <c r="C5" s="1"/>
      <c r="I5" s="12">
        <v>3</v>
      </c>
      <c r="J5" s="12" t="s">
        <v>29</v>
      </c>
      <c r="K5" s="12">
        <v>0.92</v>
      </c>
      <c r="L5" s="12">
        <v>0.91</v>
      </c>
      <c r="M5" s="12">
        <v>0.89</v>
      </c>
      <c r="N5" s="12">
        <v>0.87</v>
      </c>
      <c r="O5" s="12">
        <v>0.85</v>
      </c>
      <c r="P5" s="12">
        <v>0.83</v>
      </c>
      <c r="Q5" s="12">
        <v>0.81</v>
      </c>
      <c r="R5" s="12">
        <v>0.8</v>
      </c>
    </row>
    <row r="6" spans="1:18" ht="15.75" x14ac:dyDescent="0.3">
      <c r="A6" s="1" t="s">
        <v>23</v>
      </c>
      <c r="B6" s="1">
        <v>1.7</v>
      </c>
      <c r="C6" s="1"/>
    </row>
    <row r="7" spans="1:18" ht="25.5" x14ac:dyDescent="0.2">
      <c r="A7" s="4" t="s">
        <v>6</v>
      </c>
      <c r="B7" s="1">
        <v>1.4</v>
      </c>
      <c r="C7" s="1"/>
      <c r="I7" s="2" t="s">
        <v>31</v>
      </c>
    </row>
    <row r="8" spans="1:18" x14ac:dyDescent="0.2">
      <c r="A8" s="3" t="s">
        <v>2</v>
      </c>
      <c r="B8" s="1"/>
      <c r="C8" s="1"/>
      <c r="I8" s="14" t="s">
        <v>30</v>
      </c>
    </row>
    <row r="9" spans="1:18" x14ac:dyDescent="0.2">
      <c r="A9" s="1" t="s">
        <v>7</v>
      </c>
      <c r="B9" s="1"/>
      <c r="C9" s="1"/>
      <c r="I9" s="14" t="s">
        <v>32</v>
      </c>
    </row>
    <row r="10" spans="1:18" x14ac:dyDescent="0.2">
      <c r="A10" s="3" t="s">
        <v>1</v>
      </c>
      <c r="B10" s="1"/>
      <c r="C10" s="1"/>
      <c r="I10" s="2" t="s">
        <v>33</v>
      </c>
    </row>
    <row r="11" spans="1:18" ht="15.75" x14ac:dyDescent="0.3">
      <c r="A11" s="1" t="s">
        <v>21</v>
      </c>
      <c r="B11" s="5">
        <f>ROUND(1.1*SQRT(B4),1)</f>
        <v>5.8</v>
      </c>
      <c r="C11" s="1"/>
    </row>
    <row r="12" spans="1:18" ht="14.25" x14ac:dyDescent="0.2">
      <c r="A12" s="1" t="s">
        <v>13</v>
      </c>
      <c r="B12" s="6">
        <f>B6^2</f>
        <v>2.8899999999999997</v>
      </c>
      <c r="C12" s="1" t="s">
        <v>24</v>
      </c>
    </row>
    <row r="13" spans="1:18" x14ac:dyDescent="0.2">
      <c r="A13" s="1" t="s">
        <v>8</v>
      </c>
      <c r="B13" s="7">
        <f>B4/B12</f>
        <v>9.6885813148788937</v>
      </c>
      <c r="C13" s="1"/>
    </row>
    <row r="14" spans="1:18" ht="15.75" x14ac:dyDescent="0.3">
      <c r="A14" s="1" t="s">
        <v>22</v>
      </c>
      <c r="B14" s="8">
        <f>B13/SQRT(9.81*B6)</f>
        <v>2.3724727027158066</v>
      </c>
      <c r="C14" s="1" t="s">
        <v>24</v>
      </c>
    </row>
    <row r="15" spans="1:18" ht="15.75" x14ac:dyDescent="0.3">
      <c r="A15" s="9" t="s">
        <v>14</v>
      </c>
      <c r="B15" s="1">
        <v>0.8</v>
      </c>
      <c r="C15" s="1" t="s">
        <v>15</v>
      </c>
    </row>
    <row r="16" spans="1:18" ht="15.75" x14ac:dyDescent="0.3">
      <c r="A16" s="1" t="s">
        <v>16</v>
      </c>
      <c r="B16" s="8">
        <f>B15*B6</f>
        <v>1.36</v>
      </c>
      <c r="C16" s="1"/>
    </row>
    <row r="17" spans="1:3" ht="14.25" x14ac:dyDescent="0.2">
      <c r="A17" s="1" t="s">
        <v>17</v>
      </c>
      <c r="B17" s="8">
        <f>0.85*B13^2/(2*9.81)</f>
        <v>4.0666828089076121</v>
      </c>
      <c r="C17" s="1" t="s">
        <v>25</v>
      </c>
    </row>
    <row r="18" spans="1:3" ht="15.75" x14ac:dyDescent="0.3">
      <c r="A18" s="1" t="s">
        <v>19</v>
      </c>
      <c r="B18" s="8">
        <f>B7+B16+B17-0</f>
        <v>6.8266828089076119</v>
      </c>
      <c r="C18" s="1" t="s">
        <v>20</v>
      </c>
    </row>
    <row r="19" spans="1:3" x14ac:dyDescent="0.2">
      <c r="A19" s="1" t="s">
        <v>18</v>
      </c>
      <c r="B19" s="8">
        <f>ROUND(B4/B11,2)</f>
        <v>4.83</v>
      </c>
      <c r="C19" s="1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Abera</dc:creator>
  <cp:lastModifiedBy>Abera</cp:lastModifiedBy>
  <dcterms:created xsi:type="dcterms:W3CDTF">2017-05-02T08:09:20Z</dcterms:created>
  <dcterms:modified xsi:type="dcterms:W3CDTF">2017-08-25T05:38:29Z</dcterms:modified>
</cp:coreProperties>
</file>