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Abera's Files\Technical Manual Preparation\0.GIRDC Guideline-Manual Materaials\From Abera\"/>
    </mc:Choice>
  </mc:AlternateContent>
  <bookViews>
    <workbookView xWindow="0" yWindow="0" windowWidth="20490" windowHeight="7905"/>
  </bookViews>
  <sheets>
    <sheet name="Sheet1" sheetId="1" r:id="rId1"/>
  </sheets>
  <definedNames>
    <definedName name="_Toc291381133" localSheetId="0">Sheet1!$A$1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G25" i="1"/>
  <c r="H25" i="1"/>
  <c r="I25" i="1"/>
  <c r="J25" i="1"/>
  <c r="J14" i="1"/>
  <c r="J15" i="1"/>
  <c r="J16" i="1"/>
  <c r="J17" i="1"/>
  <c r="J18" i="1"/>
  <c r="J19" i="1"/>
  <c r="J20" i="1"/>
  <c r="J21" i="1"/>
  <c r="J22" i="1"/>
  <c r="J23" i="1"/>
  <c r="J24" i="1"/>
  <c r="J13" i="1"/>
  <c r="I14" i="1" l="1"/>
  <c r="I15" i="1"/>
  <c r="I16" i="1"/>
  <c r="I17" i="1"/>
  <c r="I18" i="1"/>
  <c r="I19" i="1"/>
  <c r="I20" i="1"/>
  <c r="I21" i="1"/>
  <c r="I22" i="1"/>
  <c r="I23" i="1"/>
  <c r="I24" i="1"/>
  <c r="I13" i="1"/>
  <c r="M13" i="1"/>
  <c r="L14" i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13" i="1"/>
  <c r="K13" i="1"/>
  <c r="H13" i="1"/>
  <c r="G24" i="1"/>
  <c r="G23" i="1"/>
  <c r="G22" i="1"/>
  <c r="G21" i="1"/>
  <c r="G20" i="1"/>
  <c r="G19" i="1"/>
  <c r="G18" i="1"/>
  <c r="G17" i="1"/>
  <c r="G16" i="1"/>
  <c r="G15" i="1"/>
  <c r="G14" i="1"/>
  <c r="G13" i="1"/>
  <c r="F14" i="1"/>
  <c r="F15" i="1"/>
  <c r="F16" i="1"/>
  <c r="F17" i="1"/>
  <c r="F18" i="1"/>
  <c r="F19" i="1"/>
  <c r="F20" i="1"/>
  <c r="F21" i="1"/>
  <c r="F22" i="1"/>
  <c r="F23" i="1"/>
  <c r="F24" i="1"/>
  <c r="F13" i="1"/>
  <c r="K15" i="1" l="1"/>
  <c r="K22" i="1"/>
  <c r="K21" i="1"/>
  <c r="K17" i="1"/>
  <c r="K20" i="1"/>
  <c r="K16" i="1"/>
  <c r="H24" i="1"/>
  <c r="K24" i="1" s="1"/>
  <c r="H20" i="1"/>
  <c r="H16" i="1"/>
  <c r="H23" i="1"/>
  <c r="K23" i="1" s="1"/>
  <c r="H19" i="1"/>
  <c r="K19" i="1" s="1"/>
  <c r="H15" i="1"/>
  <c r="H22" i="1"/>
  <c r="H18" i="1"/>
  <c r="K18" i="1" s="1"/>
  <c r="H14" i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H21" i="1"/>
  <c r="H17" i="1"/>
  <c r="K14" i="1" l="1"/>
</calcChain>
</file>

<file path=xl/sharedStrings.xml><?xml version="1.0" encoding="utf-8"?>
<sst xmlns="http://schemas.openxmlformats.org/spreadsheetml/2006/main" count="52" uniqueCount="39">
  <si>
    <t>Reservoir Planning</t>
  </si>
  <si>
    <t>SN</t>
  </si>
  <si>
    <t>Demand &amp; Supply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</si>
  <si>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</si>
  <si>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</si>
  <si>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</si>
  <si>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</si>
  <si>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</si>
  <si>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</si>
  <si>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</si>
  <si>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</si>
  <si>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</si>
  <si>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</si>
  <si>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</si>
  <si>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</si>
  <si>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Avg</t>
  </si>
  <si>
    <t>Annual</t>
  </si>
  <si>
    <t>Nr. of Days in a Month</t>
  </si>
  <si>
    <t>Given</t>
  </si>
  <si>
    <t>Mean Monthly  flow</t>
  </si>
  <si>
    <t>Month</t>
  </si>
  <si>
    <t>Dates of Month</t>
  </si>
  <si>
    <t>l/s</t>
  </si>
  <si>
    <t>Mean Monthly  flow, m3/s</t>
  </si>
  <si>
    <t>Irrigation Demand, m3/s</t>
  </si>
  <si>
    <t>Cummulative Demand, Mm3</t>
  </si>
  <si>
    <t>Cummulative Supply, Mm3</t>
  </si>
  <si>
    <t>8=5+6+7</t>
  </si>
  <si>
    <t>9=4-8</t>
  </si>
  <si>
    <t>Total</t>
  </si>
  <si>
    <t xml:space="preserve"> </t>
  </si>
  <si>
    <r>
      <t>Irrigation Demand, Mm</t>
    </r>
    <r>
      <rPr>
        <b/>
        <vertAlign val="superscript"/>
        <sz val="8"/>
        <color theme="1"/>
        <rFont val="Arial"/>
        <family val="2"/>
      </rPr>
      <t>3</t>
    </r>
  </si>
  <si>
    <r>
      <t>D/s release 10% of Mean flow, Mm</t>
    </r>
    <r>
      <rPr>
        <b/>
        <vertAlign val="superscript"/>
        <sz val="8"/>
        <color theme="1"/>
        <rFont val="Arial"/>
        <family val="2"/>
      </rPr>
      <t>3</t>
    </r>
  </si>
  <si>
    <r>
      <t>Dead storage 20% of liv., Mm</t>
    </r>
    <r>
      <rPr>
        <b/>
        <vertAlign val="superscript"/>
        <sz val="8"/>
        <color theme="1"/>
        <rFont val="Arial"/>
        <family val="2"/>
      </rPr>
      <t>3</t>
    </r>
  </si>
  <si>
    <r>
      <t>Total Demand, Mm</t>
    </r>
    <r>
      <rPr>
        <b/>
        <vertAlign val="superscript"/>
        <sz val="8"/>
        <color theme="1"/>
        <rFont val="Arial"/>
        <family val="2"/>
      </rPr>
      <t>3</t>
    </r>
  </si>
  <si>
    <r>
      <t>Balance, Mm</t>
    </r>
    <r>
      <rPr>
        <b/>
        <vertAlign val="superscript"/>
        <sz val="8"/>
        <color theme="1"/>
        <rFont val="Arial"/>
        <family val="2"/>
      </rPr>
      <t>3</t>
    </r>
  </si>
  <si>
    <r>
      <t>Mm</t>
    </r>
    <r>
      <rPr>
        <b/>
        <vertAlign val="superscript"/>
        <sz val="8"/>
        <color theme="1"/>
        <rFont val="Arial"/>
        <family val="2"/>
      </rPr>
      <t>3</t>
    </r>
  </si>
  <si>
    <t>Given:</t>
  </si>
  <si>
    <t>Solution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</si>
</sst>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"/>
    <numFmt numFmtId="165" formatCode="#,##0.000_);\(#,##0.000\)"/>
    <numFmt numFmtId="166" formatCode="_(* #,##0.000_);_(* \(#,##0.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3" fillId="0" borderId="1" xfId="0" applyFont="1" applyBorder="1"/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5" fontId="0" fillId="0" borderId="1" xfId="1" applyNumberFormat="1" applyFont="1" applyBorder="1" applyAlignment="1">
      <alignment horizontal="center"/>
    </xf>
    <xf numFmtId="166" fontId="0" fillId="0" borderId="1" xfId="1" applyNumberFormat="1" applyFont="1" applyBorder="1"/>
    <xf numFmtId="2" fontId="0" fillId="0" borderId="1" xfId="0" applyNumberFormat="1" applyBorder="1"/>
    <xf numFmtId="165" fontId="0" fillId="0" borderId="1" xfId="1" applyNumberFormat="1" applyFont="1" applyBorder="1"/>
    <xf numFmtId="164" fontId="0" fillId="0" borderId="1" xfId="0" applyNumberFormat="1" applyBorder="1"/>
    <xf numFmtId="0" fontId="4" fillId="3" borderId="3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" fontId="5" fillId="0" borderId="1" xfId="0" applyNumberFormat="1" applyFont="1" applyBorder="1"/>
    <xf numFmtId="0" fontId="6" fillId="3" borderId="1" xfId="0" applyFont="1" applyFill="1" applyBorder="1" applyAlignment="1">
      <alignment horizontal="center" vertical="center" wrapText="1"/>
    </xf>
    <xf numFmtId="2" fontId="5" fillId="4" borderId="1" xfId="0" applyNumberFormat="1" applyFont="1" applyFill="1" applyBorder="1"/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topLeftCell="C1" workbookViewId="0">
      <selection activeCell="C9" sqref="C9"/>
    </sheetView>
  </sheetViews>
  <sheetFormatPr defaultRowHeight="15" x14ac:dyDescent="0.25"/>
  <cols>
    <col min="1" max="1" width="4.42578125" customWidth="1"/>
    <col min="2" max="2" width="24.5703125" bestFit="1" customWidth="1"/>
    <col min="3" max="3" width="7" bestFit="1" customWidth="1"/>
    <col min="4" max="4" width="7.42578125" bestFit="1" customWidth="1"/>
    <col min="5" max="6" width="7" bestFit="1" customWidth="1"/>
    <col min="7" max="7" width="8.42578125" customWidth="1"/>
    <col min="8" max="8" width="11.85546875" customWidth="1"/>
    <col min="9" max="9" width="11" bestFit="1" customWidth="1"/>
    <col min="10" max="10" width="8.42578125" bestFit="1" customWidth="1"/>
    <col min="11" max="11" width="7.42578125" bestFit="1" customWidth="1"/>
    <col min="12" max="12" width="10.140625" customWidth="1"/>
    <col min="13" max="13" width="11.5703125" customWidth="1"/>
    <col min="14" max="14" width="9.28515625" bestFit="1" customWidth="1"/>
  </cols>
  <sheetData>
    <row r="1" spans="1:16" x14ac:dyDescent="0.25">
      <c r="A1" s="5" t="s">
        <v>0</v>
      </c>
    </row>
    <row r="2" spans="1:16" x14ac:dyDescent="0.25">
      <c r="A2" s="2" t="s">
        <v>18</v>
      </c>
      <c r="C2" s="24" t="s">
        <v>37</v>
      </c>
    </row>
    <row r="3" spans="1:16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</row>
    <row r="4" spans="1:16" x14ac:dyDescent="0.25">
      <c r="A4" s="8">
        <v>1</v>
      </c>
      <c r="B4" s="4" t="s">
        <v>17</v>
      </c>
      <c r="C4" s="4">
        <v>31</v>
      </c>
      <c r="D4" s="4">
        <v>28</v>
      </c>
      <c r="E4" s="4">
        <v>31</v>
      </c>
      <c r="F4" s="4">
        <v>30</v>
      </c>
      <c r="G4" s="4">
        <v>31</v>
      </c>
      <c r="H4" s="4">
        <v>30</v>
      </c>
      <c r="I4" s="4">
        <v>31</v>
      </c>
      <c r="J4" s="4">
        <v>31</v>
      </c>
      <c r="K4" s="4">
        <v>30</v>
      </c>
      <c r="L4" s="4">
        <v>31</v>
      </c>
      <c r="M4" s="4">
        <v>30</v>
      </c>
      <c r="N4" s="4">
        <v>31</v>
      </c>
      <c r="O4" s="4"/>
      <c r="P4" s="4"/>
    </row>
    <row r="5" spans="1:16" x14ac:dyDescent="0.25">
      <c r="A5" s="8">
        <v>2</v>
      </c>
      <c r="B5" s="8" t="s">
        <v>23</v>
      </c>
      <c r="C5" s="10">
        <v>3.3602150537634407E-2</v>
      </c>
      <c r="D5" s="10">
        <v>2.8935185185185185E-2</v>
      </c>
      <c r="E5" s="10">
        <v>2.6135005973715656E-2</v>
      </c>
      <c r="F5" s="10">
        <v>6.1728395061728385E-2</v>
      </c>
      <c r="G5" s="10">
        <v>4.4802867383512544E-2</v>
      </c>
      <c r="H5" s="10">
        <v>5.0154320987654315E-2</v>
      </c>
      <c r="I5" s="10">
        <v>8.2138590203106335E-2</v>
      </c>
      <c r="J5" s="10">
        <v>0.14934289127837513</v>
      </c>
      <c r="K5" s="10">
        <v>0.16203703703703706</v>
      </c>
      <c r="L5" s="10">
        <v>7.8405017921146944E-2</v>
      </c>
      <c r="M5" s="10">
        <v>5.0154320987654315E-2</v>
      </c>
      <c r="N5" s="10">
        <v>4.1069295101553167E-2</v>
      </c>
      <c r="O5" s="8"/>
      <c r="P5" s="8"/>
    </row>
    <row r="6" spans="1:16" x14ac:dyDescent="0.25">
      <c r="A6" s="8">
        <v>3</v>
      </c>
      <c r="B6" s="8" t="s">
        <v>24</v>
      </c>
      <c r="C6" s="12">
        <v>0.1232078853046595</v>
      </c>
      <c r="D6" s="12">
        <v>0.10333994708994708</v>
      </c>
      <c r="E6" s="12">
        <v>0</v>
      </c>
      <c r="F6" s="12">
        <v>5.7870370370370371E-2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6.1728395061728385E-2</v>
      </c>
      <c r="N6" s="12">
        <v>0.11200716845878136</v>
      </c>
      <c r="O6" s="8"/>
      <c r="P6" s="8"/>
    </row>
    <row r="9" spans="1:16" x14ac:dyDescent="0.25">
      <c r="C9" s="24" t="s">
        <v>38</v>
      </c>
    </row>
    <row r="10" spans="1:16" ht="22.5" customHeight="1" x14ac:dyDescent="0.25">
      <c r="C10" s="21" t="s">
        <v>20</v>
      </c>
      <c r="D10" s="21" t="s">
        <v>21</v>
      </c>
      <c r="E10" s="23" t="s">
        <v>19</v>
      </c>
      <c r="F10" s="23"/>
      <c r="G10" s="21" t="s">
        <v>31</v>
      </c>
      <c r="H10" s="21" t="s">
        <v>32</v>
      </c>
      <c r="I10" s="21" t="s">
        <v>33</v>
      </c>
      <c r="J10" s="21" t="s">
        <v>34</v>
      </c>
      <c r="K10" s="21" t="s">
        <v>35</v>
      </c>
      <c r="L10" s="21" t="s">
        <v>26</v>
      </c>
      <c r="M10" s="21" t="s">
        <v>25</v>
      </c>
      <c r="O10" s="1"/>
    </row>
    <row r="11" spans="1:16" x14ac:dyDescent="0.25">
      <c r="C11" s="22"/>
      <c r="D11" s="22"/>
      <c r="E11" s="19" t="s">
        <v>22</v>
      </c>
      <c r="F11" s="19" t="s">
        <v>36</v>
      </c>
      <c r="G11" s="22"/>
      <c r="H11" s="22"/>
      <c r="I11" s="22"/>
      <c r="J11" s="22"/>
      <c r="K11" s="22"/>
      <c r="L11" s="22"/>
      <c r="M11" s="22"/>
    </row>
    <row r="12" spans="1:16" x14ac:dyDescent="0.25">
      <c r="C12" s="14">
        <v>1</v>
      </c>
      <c r="D12" s="14">
        <v>2</v>
      </c>
      <c r="E12" s="6">
        <v>3</v>
      </c>
      <c r="F12" s="6">
        <v>4</v>
      </c>
      <c r="G12" s="14">
        <v>5</v>
      </c>
      <c r="H12" s="14">
        <v>6</v>
      </c>
      <c r="I12" s="14">
        <v>7</v>
      </c>
      <c r="J12" s="14" t="s">
        <v>27</v>
      </c>
      <c r="K12" s="14" t="s">
        <v>28</v>
      </c>
      <c r="L12" s="14">
        <v>10</v>
      </c>
      <c r="M12" s="14">
        <v>11</v>
      </c>
    </row>
    <row r="13" spans="1:16" x14ac:dyDescent="0.25">
      <c r="C13" s="7" t="s">
        <v>3</v>
      </c>
      <c r="D13" s="7">
        <v>31</v>
      </c>
      <c r="E13" s="9">
        <v>3.3602150537634407E-2</v>
      </c>
      <c r="F13" s="11">
        <f>E13*D13*24*3600/1000000</f>
        <v>8.9999999999999983E-2</v>
      </c>
      <c r="G13" s="11">
        <f>C6*D13*24*3600/1000000</f>
        <v>0.32999999999999996</v>
      </c>
      <c r="H13" s="8">
        <f>F13*10%</f>
        <v>8.9999999999999993E-3</v>
      </c>
      <c r="I13" s="13">
        <f>G13*20%</f>
        <v>6.5999999999999989E-2</v>
      </c>
      <c r="J13" s="11">
        <f>G13+H13+I13</f>
        <v>0.40499999999999997</v>
      </c>
      <c r="K13" s="11">
        <f t="shared" ref="K13:K24" si="0">F13-J13</f>
        <v>-0.315</v>
      </c>
      <c r="L13" s="11">
        <f>F13</f>
        <v>8.9999999999999983E-2</v>
      </c>
      <c r="M13" s="11">
        <f>J13</f>
        <v>0.40499999999999997</v>
      </c>
    </row>
    <row r="14" spans="1:16" x14ac:dyDescent="0.25">
      <c r="C14" s="7" t="s">
        <v>4</v>
      </c>
      <c r="D14" s="7">
        <v>28</v>
      </c>
      <c r="E14" s="9">
        <v>2.8935185185185185E-2</v>
      </c>
      <c r="F14" s="11">
        <f t="shared" ref="F14:F24" si="1">E14*D14*24*3600/1000000</f>
        <v>7.0000000000000007E-2</v>
      </c>
      <c r="G14" s="11">
        <f>D6*D14*24*3600/1000000</f>
        <v>0.24999999999999994</v>
      </c>
      <c r="H14" s="8">
        <f t="shared" ref="H14:H24" si="2">F14*10%</f>
        <v>7.000000000000001E-3</v>
      </c>
      <c r="I14" s="13">
        <f t="shared" ref="I14:I24" si="3">G14*20%</f>
        <v>4.9999999999999989E-2</v>
      </c>
      <c r="J14" s="11">
        <f t="shared" ref="J14:J24" si="4">G14+H14+I14</f>
        <v>0.30699999999999994</v>
      </c>
      <c r="K14" s="11">
        <f t="shared" si="0"/>
        <v>-0.23699999999999993</v>
      </c>
      <c r="L14" s="11">
        <f t="shared" ref="L14:L24" si="5">L13+F14</f>
        <v>0.15999999999999998</v>
      </c>
      <c r="M14" s="11">
        <f>M13+J14</f>
        <v>0.71199999999999997</v>
      </c>
    </row>
    <row r="15" spans="1:16" x14ac:dyDescent="0.25">
      <c r="C15" s="7" t="s">
        <v>5</v>
      </c>
      <c r="D15" s="7">
        <v>31</v>
      </c>
      <c r="E15" s="9">
        <v>2.6135005973715656E-2</v>
      </c>
      <c r="F15" s="11">
        <f t="shared" si="1"/>
        <v>7.0000000000000021E-2</v>
      </c>
      <c r="G15" s="11">
        <f>E6*D15*24*3600/1000000</f>
        <v>0</v>
      </c>
      <c r="H15" s="8">
        <f t="shared" si="2"/>
        <v>7.0000000000000027E-3</v>
      </c>
      <c r="I15" s="13">
        <f t="shared" si="3"/>
        <v>0</v>
      </c>
      <c r="J15" s="11">
        <f t="shared" si="4"/>
        <v>7.0000000000000027E-3</v>
      </c>
      <c r="K15" s="11">
        <f t="shared" si="0"/>
        <v>6.3000000000000014E-2</v>
      </c>
      <c r="L15" s="11">
        <f t="shared" si="5"/>
        <v>0.22999999999999998</v>
      </c>
      <c r="M15" s="11">
        <f t="shared" ref="M15:M24" si="6">M14+J15</f>
        <v>0.71899999999999997</v>
      </c>
    </row>
    <row r="16" spans="1:16" x14ac:dyDescent="0.25">
      <c r="C16" s="7" t="s">
        <v>6</v>
      </c>
      <c r="D16" s="7">
        <v>30</v>
      </c>
      <c r="E16" s="9">
        <v>6.1728395061728385E-2</v>
      </c>
      <c r="F16" s="11">
        <f t="shared" si="1"/>
        <v>0.16</v>
      </c>
      <c r="G16" s="11">
        <f>F6*D16*24*3600/1000000</f>
        <v>0.15000000000000002</v>
      </c>
      <c r="H16" s="8">
        <f t="shared" si="2"/>
        <v>1.6E-2</v>
      </c>
      <c r="I16" s="13">
        <f t="shared" si="3"/>
        <v>3.0000000000000006E-2</v>
      </c>
      <c r="J16" s="11">
        <f t="shared" si="4"/>
        <v>0.19600000000000004</v>
      </c>
      <c r="K16" s="11">
        <f t="shared" si="0"/>
        <v>-3.6000000000000032E-2</v>
      </c>
      <c r="L16" s="11">
        <f t="shared" si="5"/>
        <v>0.39</v>
      </c>
      <c r="M16" s="11">
        <f t="shared" si="6"/>
        <v>0.91500000000000004</v>
      </c>
    </row>
    <row r="17" spans="3:16" x14ac:dyDescent="0.25">
      <c r="C17" s="7" t="s">
        <v>7</v>
      </c>
      <c r="D17" s="7">
        <v>31</v>
      </c>
      <c r="E17" s="9">
        <v>4.4802867383512544E-2</v>
      </c>
      <c r="F17" s="11">
        <f t="shared" si="1"/>
        <v>0.11999999999999998</v>
      </c>
      <c r="G17" s="11">
        <f>G6*D17*24*3600/1000000</f>
        <v>0</v>
      </c>
      <c r="H17" s="8">
        <f t="shared" si="2"/>
        <v>1.1999999999999999E-2</v>
      </c>
      <c r="I17" s="13">
        <f t="shared" si="3"/>
        <v>0</v>
      </c>
      <c r="J17" s="11">
        <f t="shared" si="4"/>
        <v>1.1999999999999999E-2</v>
      </c>
      <c r="K17" s="11">
        <f t="shared" si="0"/>
        <v>0.10799999999999998</v>
      </c>
      <c r="L17" s="11">
        <f t="shared" si="5"/>
        <v>0.51</v>
      </c>
      <c r="M17" s="11">
        <f t="shared" si="6"/>
        <v>0.92700000000000005</v>
      </c>
    </row>
    <row r="18" spans="3:16" x14ac:dyDescent="0.25">
      <c r="C18" s="7" t="s">
        <v>8</v>
      </c>
      <c r="D18" s="7">
        <v>30</v>
      </c>
      <c r="E18" s="9">
        <v>5.0154320987654315E-2</v>
      </c>
      <c r="F18" s="11">
        <f t="shared" si="1"/>
        <v>0.12999999999999998</v>
      </c>
      <c r="G18" s="11">
        <f>H6*D18*24*3600/1000000</f>
        <v>0</v>
      </c>
      <c r="H18" s="8">
        <f t="shared" si="2"/>
        <v>1.2999999999999998E-2</v>
      </c>
      <c r="I18" s="13">
        <f t="shared" si="3"/>
        <v>0</v>
      </c>
      <c r="J18" s="11">
        <f t="shared" si="4"/>
        <v>1.2999999999999998E-2</v>
      </c>
      <c r="K18" s="11">
        <f t="shared" si="0"/>
        <v>0.11699999999999998</v>
      </c>
      <c r="L18" s="11">
        <f t="shared" si="5"/>
        <v>0.64</v>
      </c>
      <c r="M18" s="11">
        <f t="shared" si="6"/>
        <v>0.94000000000000006</v>
      </c>
    </row>
    <row r="19" spans="3:16" x14ac:dyDescent="0.25">
      <c r="C19" s="7" t="s">
        <v>9</v>
      </c>
      <c r="D19" s="7">
        <v>31</v>
      </c>
      <c r="E19" s="9">
        <v>8.2138590203106335E-2</v>
      </c>
      <c r="F19" s="11">
        <f t="shared" si="1"/>
        <v>0.22</v>
      </c>
      <c r="G19" s="11">
        <f>I6*D19*24*3600/1000000</f>
        <v>0</v>
      </c>
      <c r="H19" s="8">
        <f t="shared" si="2"/>
        <v>2.2000000000000002E-2</v>
      </c>
      <c r="I19" s="13">
        <f t="shared" si="3"/>
        <v>0</v>
      </c>
      <c r="J19" s="11">
        <f t="shared" si="4"/>
        <v>2.2000000000000002E-2</v>
      </c>
      <c r="K19" s="11">
        <f t="shared" si="0"/>
        <v>0.19800000000000001</v>
      </c>
      <c r="L19" s="11">
        <f t="shared" si="5"/>
        <v>0.86</v>
      </c>
      <c r="M19" s="11">
        <f t="shared" si="6"/>
        <v>0.96200000000000008</v>
      </c>
    </row>
    <row r="20" spans="3:16" x14ac:dyDescent="0.25">
      <c r="C20" s="7" t="s">
        <v>10</v>
      </c>
      <c r="D20" s="7">
        <v>31</v>
      </c>
      <c r="E20" s="9">
        <v>0.14934289127837513</v>
      </c>
      <c r="F20" s="11">
        <f t="shared" si="1"/>
        <v>0.39999999999999991</v>
      </c>
      <c r="G20" s="11">
        <f>J6*D20*24*3600/1000000</f>
        <v>0</v>
      </c>
      <c r="H20" s="13">
        <f t="shared" si="2"/>
        <v>3.9999999999999994E-2</v>
      </c>
      <c r="I20" s="13">
        <f t="shared" si="3"/>
        <v>0</v>
      </c>
      <c r="J20" s="11">
        <f t="shared" si="4"/>
        <v>3.9999999999999994E-2</v>
      </c>
      <c r="K20" s="11">
        <f t="shared" si="0"/>
        <v>0.35999999999999993</v>
      </c>
      <c r="L20" s="11">
        <f t="shared" si="5"/>
        <v>1.2599999999999998</v>
      </c>
      <c r="M20" s="11">
        <f t="shared" si="6"/>
        <v>1.002</v>
      </c>
      <c r="P20" t="s">
        <v>30</v>
      </c>
    </row>
    <row r="21" spans="3:16" x14ac:dyDescent="0.25">
      <c r="C21" s="7" t="s">
        <v>11</v>
      </c>
      <c r="D21" s="7">
        <v>30</v>
      </c>
      <c r="E21" s="9">
        <v>0.16203703703703706</v>
      </c>
      <c r="F21" s="11">
        <f t="shared" si="1"/>
        <v>0.42000000000000004</v>
      </c>
      <c r="G21" s="11">
        <f>K6*D21*24*3600/1000000</f>
        <v>0</v>
      </c>
      <c r="H21" s="8">
        <f t="shared" si="2"/>
        <v>4.200000000000001E-2</v>
      </c>
      <c r="I21" s="13">
        <f t="shared" si="3"/>
        <v>0</v>
      </c>
      <c r="J21" s="11">
        <f t="shared" si="4"/>
        <v>4.200000000000001E-2</v>
      </c>
      <c r="K21" s="11">
        <f t="shared" si="0"/>
        <v>0.378</v>
      </c>
      <c r="L21" s="11">
        <f t="shared" si="5"/>
        <v>1.6799999999999997</v>
      </c>
      <c r="M21" s="11">
        <f t="shared" si="6"/>
        <v>1.044</v>
      </c>
    </row>
    <row r="22" spans="3:16" x14ac:dyDescent="0.25">
      <c r="C22" s="7" t="s">
        <v>12</v>
      </c>
      <c r="D22" s="7">
        <v>31</v>
      </c>
      <c r="E22" s="9">
        <v>7.8405017921146944E-2</v>
      </c>
      <c r="F22" s="11">
        <f t="shared" si="1"/>
        <v>0.20999999999999996</v>
      </c>
      <c r="G22" s="11">
        <f>L6*D22*24*3600/1000000</f>
        <v>0</v>
      </c>
      <c r="H22" s="8">
        <f t="shared" si="2"/>
        <v>2.0999999999999998E-2</v>
      </c>
      <c r="I22" s="13">
        <f t="shared" si="3"/>
        <v>0</v>
      </c>
      <c r="J22" s="11">
        <f t="shared" si="4"/>
        <v>2.0999999999999998E-2</v>
      </c>
      <c r="K22" s="11">
        <f t="shared" si="0"/>
        <v>0.18899999999999997</v>
      </c>
      <c r="L22" s="11">
        <f t="shared" si="5"/>
        <v>1.8899999999999997</v>
      </c>
      <c r="M22" s="11">
        <f t="shared" si="6"/>
        <v>1.0649999999999999</v>
      </c>
    </row>
    <row r="23" spans="3:16" x14ac:dyDescent="0.25">
      <c r="C23" s="7" t="s">
        <v>13</v>
      </c>
      <c r="D23" s="7">
        <v>30</v>
      </c>
      <c r="E23" s="9">
        <v>5.0154320987654315E-2</v>
      </c>
      <c r="F23" s="11">
        <f t="shared" si="1"/>
        <v>0.12999999999999998</v>
      </c>
      <c r="G23" s="11">
        <f>M6*D23*24*3600/1000000</f>
        <v>0.16</v>
      </c>
      <c r="H23" s="8">
        <f t="shared" si="2"/>
        <v>1.2999999999999998E-2</v>
      </c>
      <c r="I23" s="13">
        <f t="shared" si="3"/>
        <v>3.2000000000000001E-2</v>
      </c>
      <c r="J23" s="11">
        <f t="shared" si="4"/>
        <v>0.20499999999999999</v>
      </c>
      <c r="K23" s="11">
        <f t="shared" si="0"/>
        <v>-7.5000000000000011E-2</v>
      </c>
      <c r="L23" s="11">
        <f t="shared" si="5"/>
        <v>2.0199999999999996</v>
      </c>
      <c r="M23" s="11">
        <f t="shared" si="6"/>
        <v>1.27</v>
      </c>
      <c r="P23" t="s">
        <v>30</v>
      </c>
    </row>
    <row r="24" spans="3:16" x14ac:dyDescent="0.25">
      <c r="C24" s="7" t="s">
        <v>14</v>
      </c>
      <c r="D24" s="7">
        <v>31</v>
      </c>
      <c r="E24" s="9">
        <v>4.1069295101553167E-2</v>
      </c>
      <c r="F24" s="11">
        <f t="shared" si="1"/>
        <v>0.11</v>
      </c>
      <c r="G24" s="11">
        <f>N6*D24*24*3600/1000000</f>
        <v>0.30000000000000004</v>
      </c>
      <c r="H24" s="8">
        <f t="shared" si="2"/>
        <v>1.1000000000000001E-2</v>
      </c>
      <c r="I24" s="13">
        <f t="shared" si="3"/>
        <v>6.0000000000000012E-2</v>
      </c>
      <c r="J24" s="11">
        <f t="shared" si="4"/>
        <v>0.37100000000000005</v>
      </c>
      <c r="K24" s="11">
        <f t="shared" si="0"/>
        <v>-0.26100000000000007</v>
      </c>
      <c r="L24" s="11">
        <f t="shared" si="5"/>
        <v>2.1299999999999994</v>
      </c>
      <c r="M24" s="11">
        <f t="shared" si="6"/>
        <v>1.641</v>
      </c>
    </row>
    <row r="25" spans="3:16" x14ac:dyDescent="0.25">
      <c r="C25" s="15"/>
      <c r="D25" s="16"/>
      <c r="E25" s="17" t="s">
        <v>29</v>
      </c>
      <c r="F25" s="20">
        <f t="shared" ref="F25:I25" si="7">SUM(F13:F24)</f>
        <v>2.1299999999999994</v>
      </c>
      <c r="G25" s="18">
        <f t="shared" si="7"/>
        <v>1.19</v>
      </c>
      <c r="H25" s="18">
        <f t="shared" si="7"/>
        <v>0.21300000000000002</v>
      </c>
      <c r="I25" s="18">
        <f t="shared" si="7"/>
        <v>0.23799999999999999</v>
      </c>
      <c r="J25" s="20">
        <f>SUM(J13:J24)</f>
        <v>1.641</v>
      </c>
      <c r="K25" s="18"/>
      <c r="L25" s="18"/>
      <c r="M25" s="18"/>
    </row>
  </sheetData>
  <mergeCells count="10">
    <mergeCell ref="K10:K11"/>
    <mergeCell ref="L10:L11"/>
    <mergeCell ref="M10:M11"/>
    <mergeCell ref="I10:I11"/>
    <mergeCell ref="E10:F10"/>
    <mergeCell ref="C10:C11"/>
    <mergeCell ref="D10:D11"/>
    <mergeCell ref="G10:G11"/>
    <mergeCell ref="H10:H11"/>
    <mergeCell ref="J10:J1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Sheet1!_Toc291381133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Abera</dc:creator>
  <cp:lastModifiedBy>Abera</cp:lastModifiedBy>
  <dcterms:created xsi:type="dcterms:W3CDTF">2016-12-26T11:30:27Z</dcterms:created>
  <dcterms:modified xsi:type="dcterms:W3CDTF">2016-12-28T01:53:57Z</dcterms:modified>
</cp:coreProperties>
</file>