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Abera's Files\Technical Manual Preparation\0.GIRDC Guideline-Manual Materaials\From Abera\"/>
    </mc:Choice>
  </mc:AlternateContent>
  <bookViews>
    <workbookView xWindow="0" yWindow="0" windowWidth="20490" windowHeight="7905"/>
  </bookViews>
  <sheets>
    <sheet name="Sheet1" sheetId="1" r:id="rId1"/>
    <sheet name="Sheet2" sheetId="2" r:id="rId2"/>
  </sheets>
  <definedNames>
    <definedName name="_Toc291381133" localSheetId="0">Sheet1!#REF!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9" i="1"/>
  <c r="D20" i="1"/>
  <c r="D21" i="1"/>
  <c r="D22" i="1"/>
  <c r="D23" i="1"/>
  <c r="D24" i="1"/>
  <c r="D25" i="1"/>
  <c r="D26" i="1"/>
  <c r="D27" i="1"/>
  <c r="D28" i="1"/>
  <c r="D17" i="1"/>
  <c r="H29" i="1"/>
  <c r="C29" i="1"/>
  <c r="F28" i="1"/>
  <c r="G28" i="1" s="1"/>
  <c r="F17" i="1"/>
  <c r="G17" i="1" s="1"/>
  <c r="F20" i="1"/>
  <c r="G20" i="1" s="1"/>
  <c r="F21" i="1"/>
  <c r="G21" i="1" s="1"/>
  <c r="F25" i="1"/>
  <c r="G25" i="1" s="1"/>
  <c r="F26" i="1"/>
  <c r="G26" i="1" s="1"/>
  <c r="H8" i="1"/>
  <c r="F18" i="1" s="1"/>
  <c r="G18" i="1" s="1"/>
  <c r="K18" i="1" s="1"/>
  <c r="D29" i="1" l="1"/>
  <c r="F23" i="1"/>
  <c r="G23" i="1" s="1"/>
  <c r="K23" i="1" s="1"/>
  <c r="F19" i="1"/>
  <c r="G19" i="1" s="1"/>
  <c r="K19" i="1" s="1"/>
  <c r="F27" i="1"/>
  <c r="G27" i="1" s="1"/>
  <c r="K27" i="1" s="1"/>
  <c r="F24" i="1"/>
  <c r="G24" i="1" s="1"/>
  <c r="K24" i="1" s="1"/>
  <c r="F22" i="1"/>
  <c r="G22" i="1" s="1"/>
  <c r="K22" i="1" s="1"/>
  <c r="K26" i="1"/>
  <c r="J26" i="1"/>
  <c r="K21" i="1"/>
  <c r="J21" i="1"/>
  <c r="K17" i="1"/>
  <c r="J17" i="1"/>
  <c r="K25" i="1"/>
  <c r="J25" i="1"/>
  <c r="K20" i="1"/>
  <c r="J20" i="1"/>
  <c r="K28" i="1"/>
  <c r="J28" i="1"/>
  <c r="J27" i="1"/>
  <c r="J23" i="1"/>
  <c r="J19" i="1"/>
  <c r="J18" i="1"/>
  <c r="J22" i="1" l="1"/>
  <c r="J24" i="1"/>
  <c r="K29" i="1"/>
</calcChain>
</file>

<file path=xl/sharedStrings.xml><?xml version="1.0" encoding="utf-8"?>
<sst xmlns="http://schemas.openxmlformats.org/spreadsheetml/2006/main" count="50" uniqueCount="38">
  <si>
    <t>Reservoir Planning</t>
  </si>
  <si>
    <t>Solution</t>
  </si>
  <si>
    <t>Required to estimate:</t>
  </si>
  <si>
    <t>Water Demand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</si>
  <si>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</si>
  <si>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</si>
  <si>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</si>
  <si>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</si>
  <si>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</si>
  <si>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</si>
  <si>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</si>
  <si>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</si>
  <si>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</si>
  <si>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</si>
  <si>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</si>
  <si>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</si>
  <si>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Total</t>
  </si>
  <si>
    <t>Q2/ Given</t>
  </si>
  <si>
    <r>
      <t>Monthly final storage &amp; monthly spillage from the reservoir in ‘000m</t>
    </r>
    <r>
      <rPr>
        <i/>
        <vertAlign val="superscript"/>
        <sz val="11"/>
        <color theme="1"/>
        <rFont val="Arial"/>
        <family val="2"/>
      </rPr>
      <t>3</t>
    </r>
    <r>
      <rPr>
        <i/>
        <sz val="11"/>
        <color theme="1"/>
        <rFont val="Arial"/>
        <family val="2"/>
      </rPr>
      <t xml:space="preserve"> </t>
    </r>
  </si>
  <si>
    <t>Month/ Year (1)</t>
  </si>
  <si>
    <t>Monthly initial storage</t>
  </si>
  <si>
    <t>Monthly inflow</t>
  </si>
  <si>
    <t>Monthlyevaporation &amp; seepage losses</t>
  </si>
  <si>
    <t>Monthly irrigation water demand</t>
  </si>
  <si>
    <t>Eastimated free water surface area of reservoir (ha) at peak live storage</t>
  </si>
  <si>
    <t>or</t>
  </si>
  <si>
    <t xml:space="preserve">Evaporation &amp; Seepage </t>
  </si>
  <si>
    <r>
      <t>Initial Storage ‘000m</t>
    </r>
    <r>
      <rPr>
        <b/>
        <vertAlign val="superscript"/>
        <sz val="8"/>
        <color theme="1"/>
        <rFont val="Arial"/>
        <family val="2"/>
      </rPr>
      <t>3</t>
    </r>
    <r>
      <rPr>
        <b/>
        <sz val="8"/>
        <color theme="1"/>
        <rFont val="Arial"/>
        <family val="2"/>
      </rPr>
      <t xml:space="preserve"> (2)</t>
    </r>
  </si>
  <si>
    <r>
      <t>Inflow ‘000m</t>
    </r>
    <r>
      <rPr>
        <b/>
        <vertAlign val="superscript"/>
        <sz val="8"/>
        <color theme="1"/>
        <rFont val="Arial"/>
        <family val="2"/>
      </rPr>
      <t>3</t>
    </r>
    <r>
      <rPr>
        <b/>
        <sz val="8"/>
        <color theme="1"/>
        <rFont val="Arial"/>
        <family val="2"/>
      </rPr>
      <t xml:space="preserve"> (3)</t>
    </r>
  </si>
  <si>
    <t xml:space="preserve"> </t>
  </si>
  <si>
    <t>mm (5)</t>
  </si>
  <si>
    <r>
      <t>‘000m</t>
    </r>
    <r>
      <rPr>
        <b/>
        <vertAlign val="superscript"/>
        <sz val="8"/>
        <color theme="1"/>
        <rFont val="Arial"/>
        <family val="2"/>
      </rPr>
      <t>3</t>
    </r>
    <r>
      <rPr>
        <b/>
        <sz val="8"/>
        <color theme="1"/>
        <rFont val="Arial"/>
        <family val="2"/>
      </rPr>
      <t xml:space="preserve"> (6)</t>
    </r>
  </si>
  <si>
    <t>Available Volume (7)= (2)+(3)–(6)</t>
  </si>
  <si>
    <r>
      <t>Irrigation ‘000m</t>
    </r>
    <r>
      <rPr>
        <b/>
        <vertAlign val="superscript"/>
        <sz val="8"/>
        <color theme="1"/>
        <rFont val="Arial"/>
        <family val="2"/>
      </rPr>
      <t>3</t>
    </r>
    <r>
      <rPr>
        <b/>
        <sz val="8"/>
        <color theme="1"/>
        <rFont val="Arial"/>
        <family val="2"/>
      </rPr>
      <t xml:space="preserve"> (8)</t>
    </r>
  </si>
  <si>
    <r>
      <t>Domestic ‘000m</t>
    </r>
    <r>
      <rPr>
        <b/>
        <vertAlign val="superscript"/>
        <sz val="8"/>
        <color theme="1"/>
        <rFont val="Arial"/>
        <family val="2"/>
      </rPr>
      <t>3</t>
    </r>
    <r>
      <rPr>
        <b/>
        <sz val="8"/>
        <color theme="1"/>
        <rFont val="Arial"/>
        <family val="2"/>
      </rPr>
      <t xml:space="preserve"> (9)</t>
    </r>
  </si>
  <si>
    <r>
      <t>Water in/bypassing res. ‘000m</t>
    </r>
    <r>
      <rPr>
        <b/>
        <vertAlign val="superscript"/>
        <sz val="8"/>
        <color theme="1"/>
        <rFont val="Arial"/>
        <family val="2"/>
      </rPr>
      <t>3</t>
    </r>
    <r>
      <rPr>
        <b/>
        <sz val="8"/>
        <color theme="1"/>
        <rFont val="Arial"/>
        <family val="2"/>
      </rPr>
      <t xml:space="preserve"> (4)</t>
    </r>
  </si>
  <si>
    <t>Shortage of water (10)= (8)+(9)-(7) ‘000m3</t>
  </si>
  <si>
    <t>Spillage (11)= (7)-(8)-(9) ‘000m3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</si>
</sst>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\ &quot;m2&quot;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1"/>
      <color theme="1"/>
      <name val="Arial"/>
      <family val="2"/>
    </font>
    <font>
      <i/>
      <vertAlign val="superscript"/>
      <sz val="11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3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165" fontId="2" fillId="0" borderId="0" xfId="0" applyNumberFormat="1" applyFont="1"/>
    <xf numFmtId="164" fontId="2" fillId="0" borderId="0" xfId="0" applyNumberFormat="1" applyFont="1"/>
    <xf numFmtId="37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/>
    <xf numFmtId="37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43" fontId="2" fillId="0" borderId="1" xfId="1" applyFont="1" applyBorder="1" applyAlignment="1">
      <alignment horizontal="center"/>
    </xf>
    <xf numFmtId="37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topLeftCell="A10" zoomScaleNormal="100" zoomScaleSheetLayoutView="100" workbookViewId="0">
      <selection activeCell="P22" sqref="P22"/>
    </sheetView>
  </sheetViews>
  <sheetFormatPr defaultRowHeight="12.75" x14ac:dyDescent="0.2"/>
  <cols>
    <col min="1" max="1" width="6.85546875" style="1" customWidth="1"/>
    <col min="2" max="2" width="9.7109375" style="1" customWidth="1"/>
    <col min="3" max="3" width="8.42578125" style="1" bestFit="1" customWidth="1"/>
    <col min="4" max="4" width="11" style="1" customWidth="1"/>
    <col min="5" max="5" width="8.85546875" style="1" customWidth="1"/>
    <col min="6" max="6" width="9.5703125" style="1" customWidth="1"/>
    <col min="7" max="7" width="9.85546875" style="1" customWidth="1"/>
    <col min="8" max="8" width="10.140625" style="1" customWidth="1"/>
    <col min="9" max="9" width="9.85546875" style="1" customWidth="1"/>
    <col min="10" max="10" width="10.85546875" style="1" customWidth="1"/>
    <col min="11" max="11" width="8.42578125" style="1" customWidth="1"/>
    <col min="12" max="12" width="4.140625" style="1" bestFit="1" customWidth="1"/>
    <col min="13" max="13" width="6.7109375" style="1" bestFit="1" customWidth="1"/>
    <col min="14" max="16384" width="9.140625" style="1"/>
  </cols>
  <sheetData>
    <row r="1" spans="1:14" ht="15" x14ac:dyDescent="0.25">
      <c r="A1" s="3" t="s">
        <v>0</v>
      </c>
      <c r="M1" s="6" t="s">
        <v>9</v>
      </c>
      <c r="N1" s="6">
        <v>31</v>
      </c>
    </row>
    <row r="2" spans="1:14" ht="15" x14ac:dyDescent="0.25">
      <c r="A2" s="1" t="s">
        <v>17</v>
      </c>
      <c r="M2" s="6" t="s">
        <v>10</v>
      </c>
      <c r="N2" s="6">
        <v>28</v>
      </c>
    </row>
    <row r="3" spans="1:14" ht="15" x14ac:dyDescent="0.25">
      <c r="M3" s="6" t="s">
        <v>11</v>
      </c>
      <c r="N3" s="6">
        <v>31</v>
      </c>
    </row>
    <row r="4" spans="1:14" ht="15" x14ac:dyDescent="0.25">
      <c r="A4" s="2" t="s">
        <v>20</v>
      </c>
      <c r="M4" s="6" t="s">
        <v>12</v>
      </c>
      <c r="N4" s="6">
        <v>30</v>
      </c>
    </row>
    <row r="5" spans="1:14" ht="15" x14ac:dyDescent="0.25">
      <c r="A5" s="2" t="s">
        <v>21</v>
      </c>
      <c r="M5" s="6" t="s">
        <v>13</v>
      </c>
      <c r="N5" s="6">
        <v>31</v>
      </c>
    </row>
    <row r="6" spans="1:14" ht="15" x14ac:dyDescent="0.25">
      <c r="A6" s="2" t="s">
        <v>22</v>
      </c>
      <c r="M6" s="6" t="s">
        <v>14</v>
      </c>
      <c r="N6" s="6">
        <v>30</v>
      </c>
    </row>
    <row r="7" spans="1:14" ht="15" x14ac:dyDescent="0.25">
      <c r="A7" s="2" t="s">
        <v>23</v>
      </c>
      <c r="M7" s="6" t="s">
        <v>15</v>
      </c>
      <c r="N7" s="6">
        <v>31</v>
      </c>
    </row>
    <row r="8" spans="1:14" ht="15" x14ac:dyDescent="0.25">
      <c r="A8" s="2" t="s">
        <v>24</v>
      </c>
      <c r="F8" s="7">
        <v>55</v>
      </c>
      <c r="G8" s="7" t="s">
        <v>25</v>
      </c>
      <c r="H8" s="8">
        <f>F8*10000</f>
        <v>550000</v>
      </c>
      <c r="M8" s="6" t="s">
        <v>4</v>
      </c>
      <c r="N8" s="6">
        <v>31</v>
      </c>
    </row>
    <row r="9" spans="1:14" ht="15" x14ac:dyDescent="0.25">
      <c r="M9" s="6" t="s">
        <v>5</v>
      </c>
      <c r="N9" s="6">
        <v>30</v>
      </c>
    </row>
    <row r="10" spans="1:14" ht="15" x14ac:dyDescent="0.25">
      <c r="A10" s="4" t="s">
        <v>2</v>
      </c>
      <c r="M10" s="6" t="s">
        <v>6</v>
      </c>
      <c r="N10" s="6">
        <v>31</v>
      </c>
    </row>
    <row r="11" spans="1:14" ht="17.25" x14ac:dyDescent="0.25">
      <c r="A11" s="2" t="s">
        <v>18</v>
      </c>
      <c r="M11" s="6" t="s">
        <v>7</v>
      </c>
      <c r="N11" s="6">
        <v>30</v>
      </c>
    </row>
    <row r="12" spans="1:14" ht="15" x14ac:dyDescent="0.25">
      <c r="M12" s="6" t="s">
        <v>8</v>
      </c>
      <c r="N12" s="6">
        <v>31</v>
      </c>
    </row>
    <row r="13" spans="1:14" x14ac:dyDescent="0.2">
      <c r="A13" s="12" t="s">
        <v>1</v>
      </c>
    </row>
    <row r="15" spans="1:14" ht="25.5" customHeight="1" x14ac:dyDescent="0.2">
      <c r="A15" s="20" t="s">
        <v>19</v>
      </c>
      <c r="B15" s="20" t="s">
        <v>27</v>
      </c>
      <c r="C15" s="20" t="s">
        <v>28</v>
      </c>
      <c r="D15" s="20" t="s">
        <v>35</v>
      </c>
      <c r="E15" s="20" t="s">
        <v>26</v>
      </c>
      <c r="F15" s="20"/>
      <c r="G15" s="20" t="s">
        <v>32</v>
      </c>
      <c r="H15" s="20" t="s">
        <v>3</v>
      </c>
      <c r="I15" s="20"/>
      <c r="J15" s="20" t="s">
        <v>36</v>
      </c>
      <c r="K15" s="20" t="s">
        <v>37</v>
      </c>
    </row>
    <row r="16" spans="1:14" ht="22.5" x14ac:dyDescent="0.2">
      <c r="A16" s="20"/>
      <c r="B16" s="20"/>
      <c r="C16" s="20"/>
      <c r="D16" s="20"/>
      <c r="E16" s="15" t="s">
        <v>30</v>
      </c>
      <c r="F16" s="15" t="s">
        <v>31</v>
      </c>
      <c r="G16" s="20"/>
      <c r="H16" s="15" t="s">
        <v>33</v>
      </c>
      <c r="I16" s="15" t="s">
        <v>34</v>
      </c>
      <c r="J16" s="20"/>
      <c r="K16" s="20"/>
    </row>
    <row r="17" spans="1:13" x14ac:dyDescent="0.2">
      <c r="A17" s="5" t="s">
        <v>9</v>
      </c>
      <c r="B17" s="5">
        <v>407</v>
      </c>
      <c r="C17" s="5">
        <v>150</v>
      </c>
      <c r="D17" s="16">
        <f>B17+C17</f>
        <v>557</v>
      </c>
      <c r="E17" s="17">
        <v>54.54545454545454</v>
      </c>
      <c r="F17" s="10">
        <f t="shared" ref="F17:F28" si="0">E17/1000*$H$8/1000</f>
        <v>30</v>
      </c>
      <c r="G17" s="13">
        <f t="shared" ref="G17:G28" si="1">B17+C17-F17</f>
        <v>527</v>
      </c>
      <c r="H17" s="5">
        <v>340</v>
      </c>
      <c r="I17" s="14">
        <v>0</v>
      </c>
      <c r="J17" s="13" t="str">
        <f>IF((H17+I17-G17)&gt;0,(H17+I17-G17),"0.0")</f>
        <v>0.0</v>
      </c>
      <c r="K17" s="10">
        <f>G17-H17-I17</f>
        <v>187</v>
      </c>
      <c r="L17" s="9"/>
    </row>
    <row r="18" spans="1:13" x14ac:dyDescent="0.2">
      <c r="A18" s="5" t="s">
        <v>10</v>
      </c>
      <c r="B18" s="5">
        <v>277</v>
      </c>
      <c r="C18" s="5">
        <v>120</v>
      </c>
      <c r="D18" s="16">
        <f t="shared" ref="D18:D28" si="2">B18+C18</f>
        <v>397</v>
      </c>
      <c r="E18" s="17">
        <v>45.454545454545453</v>
      </c>
      <c r="F18" s="10">
        <f t="shared" si="0"/>
        <v>25</v>
      </c>
      <c r="G18" s="13">
        <f t="shared" si="1"/>
        <v>372</v>
      </c>
      <c r="H18" s="5">
        <v>380</v>
      </c>
      <c r="I18" s="14">
        <v>0</v>
      </c>
      <c r="J18" s="13">
        <f t="shared" ref="J18:J28" si="3">IF((H18+I18-G18)&gt;0,(H18+I18-G18),"0.0")</f>
        <v>8</v>
      </c>
      <c r="K18" s="10">
        <f t="shared" ref="K18:K28" si="4">G18-H18-I18</f>
        <v>-8</v>
      </c>
    </row>
    <row r="19" spans="1:13" x14ac:dyDescent="0.2">
      <c r="A19" s="5" t="s">
        <v>11</v>
      </c>
      <c r="B19" s="5">
        <v>112.6</v>
      </c>
      <c r="C19" s="5">
        <v>320</v>
      </c>
      <c r="D19" s="16">
        <f t="shared" si="2"/>
        <v>432.6</v>
      </c>
      <c r="E19" s="17">
        <v>36.36363636363636</v>
      </c>
      <c r="F19" s="10">
        <f t="shared" si="0"/>
        <v>20</v>
      </c>
      <c r="G19" s="13">
        <f t="shared" si="1"/>
        <v>412.6</v>
      </c>
      <c r="H19" s="5">
        <v>436</v>
      </c>
      <c r="I19" s="14">
        <v>0</v>
      </c>
      <c r="J19" s="13">
        <f t="shared" si="3"/>
        <v>23.399999999999977</v>
      </c>
      <c r="K19" s="10">
        <f t="shared" si="4"/>
        <v>-23.399999999999977</v>
      </c>
    </row>
    <row r="20" spans="1:13" x14ac:dyDescent="0.2">
      <c r="A20" s="5" t="s">
        <v>12</v>
      </c>
      <c r="B20" s="5">
        <v>176.6</v>
      </c>
      <c r="C20" s="5">
        <v>200</v>
      </c>
      <c r="D20" s="16">
        <f t="shared" si="2"/>
        <v>376.6</v>
      </c>
      <c r="E20" s="17">
        <v>41.81818181818182</v>
      </c>
      <c r="F20" s="10">
        <f t="shared" si="0"/>
        <v>23</v>
      </c>
      <c r="G20" s="13">
        <f t="shared" si="1"/>
        <v>353.6</v>
      </c>
      <c r="H20" s="5">
        <v>235</v>
      </c>
      <c r="I20" s="14">
        <v>0</v>
      </c>
      <c r="J20" s="13" t="str">
        <f t="shared" si="3"/>
        <v>0.0</v>
      </c>
      <c r="K20" s="10">
        <f t="shared" si="4"/>
        <v>118.60000000000002</v>
      </c>
    </row>
    <row r="21" spans="1:13" x14ac:dyDescent="0.2">
      <c r="A21" s="5" t="s">
        <v>13</v>
      </c>
      <c r="B21" s="5">
        <v>119</v>
      </c>
      <c r="C21" s="5">
        <v>150</v>
      </c>
      <c r="D21" s="16">
        <f t="shared" si="2"/>
        <v>269</v>
      </c>
      <c r="E21" s="17">
        <v>41.81818181818182</v>
      </c>
      <c r="F21" s="10">
        <f t="shared" si="0"/>
        <v>23</v>
      </c>
      <c r="G21" s="13">
        <f t="shared" si="1"/>
        <v>246</v>
      </c>
      <c r="H21" s="5">
        <v>170</v>
      </c>
      <c r="I21" s="14">
        <v>0</v>
      </c>
      <c r="J21" s="13" t="str">
        <f t="shared" si="3"/>
        <v>0.0</v>
      </c>
      <c r="K21" s="10">
        <f t="shared" si="4"/>
        <v>76</v>
      </c>
    </row>
    <row r="22" spans="1:13" x14ac:dyDescent="0.2">
      <c r="A22" s="5" t="s">
        <v>14</v>
      </c>
      <c r="B22" s="5">
        <v>75.599999999999994</v>
      </c>
      <c r="C22" s="5">
        <v>140</v>
      </c>
      <c r="D22" s="16">
        <f t="shared" si="2"/>
        <v>215.6</v>
      </c>
      <c r="E22" s="17">
        <v>36.36363636363636</v>
      </c>
      <c r="F22" s="10">
        <f t="shared" si="0"/>
        <v>20</v>
      </c>
      <c r="G22" s="13">
        <f t="shared" si="1"/>
        <v>195.6</v>
      </c>
      <c r="H22" s="5">
        <v>175</v>
      </c>
      <c r="I22" s="14">
        <v>0</v>
      </c>
      <c r="J22" s="13" t="str">
        <f t="shared" si="3"/>
        <v>0.0</v>
      </c>
      <c r="K22" s="10">
        <f t="shared" si="4"/>
        <v>20.599999999999994</v>
      </c>
    </row>
    <row r="23" spans="1:13" x14ac:dyDescent="0.2">
      <c r="A23" s="5" t="s">
        <v>15</v>
      </c>
      <c r="B23" s="5">
        <v>20.2</v>
      </c>
      <c r="C23" s="5">
        <v>900</v>
      </c>
      <c r="D23" s="16">
        <f t="shared" si="2"/>
        <v>920.2</v>
      </c>
      <c r="E23" s="17">
        <v>54.54545454545454</v>
      </c>
      <c r="F23" s="10">
        <f t="shared" si="0"/>
        <v>30</v>
      </c>
      <c r="G23" s="13">
        <f t="shared" si="1"/>
        <v>890.2</v>
      </c>
      <c r="H23" s="5">
        <v>95</v>
      </c>
      <c r="I23" s="14">
        <v>0</v>
      </c>
      <c r="J23" s="13" t="str">
        <f t="shared" si="3"/>
        <v>0.0</v>
      </c>
      <c r="K23" s="10">
        <f t="shared" si="4"/>
        <v>795.2</v>
      </c>
    </row>
    <row r="24" spans="1:13" x14ac:dyDescent="0.2">
      <c r="A24" s="5" t="s">
        <v>4</v>
      </c>
      <c r="B24" s="5">
        <v>800</v>
      </c>
      <c r="C24" s="5">
        <v>1200</v>
      </c>
      <c r="D24" s="16">
        <f t="shared" si="2"/>
        <v>2000</v>
      </c>
      <c r="E24" s="17">
        <v>69.090909090909093</v>
      </c>
      <c r="F24" s="10">
        <f t="shared" si="0"/>
        <v>38</v>
      </c>
      <c r="G24" s="13">
        <f t="shared" si="1"/>
        <v>1962</v>
      </c>
      <c r="H24" s="5">
        <v>0</v>
      </c>
      <c r="I24" s="14">
        <v>0</v>
      </c>
      <c r="J24" s="13" t="str">
        <f t="shared" si="3"/>
        <v>0.0</v>
      </c>
      <c r="K24" s="10">
        <f t="shared" si="4"/>
        <v>1962</v>
      </c>
    </row>
    <row r="25" spans="1:13" x14ac:dyDescent="0.2">
      <c r="A25" s="5" t="s">
        <v>5</v>
      </c>
      <c r="B25" s="5">
        <v>950</v>
      </c>
      <c r="C25" s="5">
        <v>750</v>
      </c>
      <c r="D25" s="16">
        <f t="shared" si="2"/>
        <v>1700</v>
      </c>
      <c r="E25" s="17">
        <v>72.72727272727272</v>
      </c>
      <c r="F25" s="10">
        <f t="shared" si="0"/>
        <v>40</v>
      </c>
      <c r="G25" s="13">
        <f t="shared" si="1"/>
        <v>1660</v>
      </c>
      <c r="H25" s="5">
        <v>0</v>
      </c>
      <c r="I25" s="14">
        <v>0</v>
      </c>
      <c r="J25" s="13" t="str">
        <f t="shared" si="3"/>
        <v>0.0</v>
      </c>
      <c r="K25" s="10">
        <f t="shared" si="4"/>
        <v>1660</v>
      </c>
    </row>
    <row r="26" spans="1:13" x14ac:dyDescent="0.2">
      <c r="A26" s="5" t="s">
        <v>6</v>
      </c>
      <c r="B26" s="5">
        <v>750</v>
      </c>
      <c r="C26" s="5">
        <v>180</v>
      </c>
      <c r="D26" s="16">
        <f t="shared" si="2"/>
        <v>930</v>
      </c>
      <c r="E26" s="17">
        <v>72.72727272727272</v>
      </c>
      <c r="F26" s="10">
        <f t="shared" si="0"/>
        <v>40</v>
      </c>
      <c r="G26" s="13">
        <f t="shared" si="1"/>
        <v>890</v>
      </c>
      <c r="H26" s="5">
        <v>250</v>
      </c>
      <c r="I26" s="14">
        <v>0</v>
      </c>
      <c r="J26" s="13" t="str">
        <f t="shared" si="3"/>
        <v>0.0</v>
      </c>
      <c r="K26" s="10">
        <f t="shared" si="4"/>
        <v>640</v>
      </c>
    </row>
    <row r="27" spans="1:13" x14ac:dyDescent="0.2">
      <c r="A27" s="5" t="s">
        <v>7</v>
      </c>
      <c r="B27" s="5">
        <v>790</v>
      </c>
      <c r="C27" s="5">
        <v>160</v>
      </c>
      <c r="D27" s="16">
        <f t="shared" si="2"/>
        <v>950</v>
      </c>
      <c r="E27" s="17">
        <v>69.090909090909093</v>
      </c>
      <c r="F27" s="10">
        <f t="shared" si="0"/>
        <v>38</v>
      </c>
      <c r="G27" s="13">
        <f t="shared" si="1"/>
        <v>912</v>
      </c>
      <c r="H27" s="5">
        <v>340</v>
      </c>
      <c r="I27" s="14">
        <v>0</v>
      </c>
      <c r="J27" s="13" t="str">
        <f t="shared" si="3"/>
        <v>0.0</v>
      </c>
      <c r="K27" s="10">
        <f t="shared" si="4"/>
        <v>572</v>
      </c>
    </row>
    <row r="28" spans="1:13" x14ac:dyDescent="0.2">
      <c r="A28" s="5" t="s">
        <v>8</v>
      </c>
      <c r="B28" s="5">
        <v>572</v>
      </c>
      <c r="C28" s="5">
        <v>230</v>
      </c>
      <c r="D28" s="16">
        <f t="shared" si="2"/>
        <v>802</v>
      </c>
      <c r="E28" s="17">
        <v>63.636363636363633</v>
      </c>
      <c r="F28" s="10">
        <f t="shared" si="0"/>
        <v>35</v>
      </c>
      <c r="G28" s="13">
        <f t="shared" si="1"/>
        <v>767</v>
      </c>
      <c r="H28" s="5">
        <v>360</v>
      </c>
      <c r="I28" s="14">
        <v>0</v>
      </c>
      <c r="J28" s="13" t="str">
        <f t="shared" si="3"/>
        <v>0.0</v>
      </c>
      <c r="K28" s="10">
        <f t="shared" si="4"/>
        <v>407</v>
      </c>
    </row>
    <row r="29" spans="1:13" x14ac:dyDescent="0.2">
      <c r="A29" s="11" t="s">
        <v>16</v>
      </c>
      <c r="B29" s="11"/>
      <c r="C29" s="18">
        <f>SUM(C17:C28)</f>
        <v>4500</v>
      </c>
      <c r="D29" s="18">
        <f>SUM(D17:D28)</f>
        <v>9550</v>
      </c>
      <c r="E29" s="11"/>
      <c r="F29" s="19"/>
      <c r="G29" s="11"/>
      <c r="H29" s="18">
        <f>SUM(H17:H28)</f>
        <v>2781</v>
      </c>
      <c r="I29" s="11"/>
      <c r="J29" s="11"/>
      <c r="K29" s="18">
        <f>SUM(K17:K28)</f>
        <v>6407</v>
      </c>
      <c r="M29" s="1" t="s">
        <v>29</v>
      </c>
    </row>
  </sheetData>
  <mergeCells count="9">
    <mergeCell ref="J15:J16"/>
    <mergeCell ref="K15:K16"/>
    <mergeCell ref="E15:F15"/>
    <mergeCell ref="A15:A16"/>
    <mergeCell ref="B15:B16"/>
    <mergeCell ref="C15:C16"/>
    <mergeCell ref="D15:D16"/>
    <mergeCell ref="G15:G16"/>
    <mergeCell ref="H15:I15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workbookViewId="0">
      <selection activeCell="P6" sqref="P6"/>
    </sheetView>
  </sheetViews>
  <sheetFormatPr defaultRowHeight="15" x14ac:dyDescent="0.25"/>
  <cols>
    <col min="1" max="19" width="8.85546875" customWidth="1"/>
  </cols>
  <sheetData>
    <row r="2" ht="1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Abera</dc:creator>
  <cp:lastModifiedBy>Abera</cp:lastModifiedBy>
  <cp:lastPrinted>2016-12-28T07:20:29Z</cp:lastPrinted>
  <dcterms:created xsi:type="dcterms:W3CDTF">2016-12-26T11:30:27Z</dcterms:created>
  <dcterms:modified xsi:type="dcterms:W3CDTF">2016-12-29T12:58:37Z</dcterms:modified>
</cp:coreProperties>
</file>