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820" firstSheet="1" activeTab="5"/>
  </bookViews>
  <sheets>
    <sheet name="input calculation" sheetId="1" r:id="rId1"/>
    <sheet name="cropping pattern" sheetId="3" r:id="rId2"/>
    <sheet name="Input rates" sheetId="2" r:id="rId3"/>
    <sheet name="Fertilizer requirement" sheetId="4" r:id="rId4"/>
    <sheet name="Seed requirement" sheetId="5" r:id="rId5"/>
    <sheet name="agro-chemicals requirement" sheetId="6" r:id="rId6"/>
  </sheets>
  <calcPr calcId="144525"/>
</workbook>
</file>

<file path=xl/calcChain.xml><?xml version="1.0" encoding="utf-8"?>
<calcChain xmlns="http://schemas.openxmlformats.org/spreadsheetml/2006/main">
  <c r="G6" i="6" l="1"/>
  <c r="I6" i="6" s="1"/>
  <c r="G7" i="6"/>
  <c r="I7" i="6" s="1"/>
  <c r="G8" i="6"/>
  <c r="I8" i="6" s="1"/>
  <c r="G9" i="6"/>
  <c r="I9" i="6" s="1"/>
  <c r="G10" i="6"/>
  <c r="I10" i="6" s="1"/>
  <c r="G11" i="6"/>
  <c r="I11" i="6" s="1"/>
  <c r="G12" i="6"/>
  <c r="I12" i="6" s="1"/>
  <c r="G13" i="6"/>
  <c r="I13" i="6" s="1"/>
  <c r="G14" i="6"/>
  <c r="I14" i="6" s="1"/>
  <c r="G15" i="6"/>
  <c r="I15" i="6" s="1"/>
  <c r="G5" i="6"/>
  <c r="I5" i="6" s="1"/>
  <c r="G26" i="3" l="1"/>
  <c r="G30" i="3"/>
  <c r="G31" i="3"/>
  <c r="G25" i="3"/>
  <c r="G24" i="6" s="1"/>
  <c r="I24" i="6" s="1"/>
  <c r="D27" i="3"/>
  <c r="D28" i="3"/>
  <c r="D29" i="3"/>
  <c r="D26" i="3"/>
  <c r="E44" i="5"/>
  <c r="G29" i="4"/>
  <c r="G27" i="4"/>
  <c r="H24" i="4"/>
  <c r="H25" i="4"/>
  <c r="H26" i="4"/>
  <c r="H27" i="4"/>
  <c r="H28" i="4"/>
  <c r="H29" i="4"/>
  <c r="H23" i="4"/>
  <c r="E25" i="6"/>
  <c r="E29" i="6"/>
  <c r="E24" i="6"/>
  <c r="B6" i="6"/>
  <c r="B7" i="6"/>
  <c r="B8" i="6"/>
  <c r="B9" i="6"/>
  <c r="B10" i="6"/>
  <c r="B11" i="6"/>
  <c r="B12" i="6"/>
  <c r="B13" i="6"/>
  <c r="B14" i="6"/>
  <c r="B15" i="6"/>
  <c r="B5" i="6"/>
  <c r="F24" i="6"/>
  <c r="F25" i="6"/>
  <c r="G25" i="6"/>
  <c r="I25" i="6" s="1"/>
  <c r="F26" i="6"/>
  <c r="G26" i="6"/>
  <c r="I26" i="6" s="1"/>
  <c r="F27" i="6"/>
  <c r="G27" i="6"/>
  <c r="I27" i="6" s="1"/>
  <c r="F28" i="6"/>
  <c r="G28" i="6"/>
  <c r="I28" i="6" s="1"/>
  <c r="F29" i="6"/>
  <c r="G29" i="6"/>
  <c r="I29" i="6" s="1"/>
  <c r="C26" i="6"/>
  <c r="H26" i="6" s="1"/>
  <c r="C27" i="6"/>
  <c r="H27" i="6" s="1"/>
  <c r="C28" i="6"/>
  <c r="C25" i="6"/>
  <c r="H25" i="6" s="1"/>
  <c r="C29" i="6"/>
  <c r="H29" i="6" s="1"/>
  <c r="B25" i="6"/>
  <c r="B26" i="6"/>
  <c r="B27" i="6"/>
  <c r="B28" i="6"/>
  <c r="B29" i="6"/>
  <c r="B24" i="6"/>
  <c r="H28" i="6"/>
  <c r="C24" i="6"/>
  <c r="F6" i="6"/>
  <c r="F7" i="6"/>
  <c r="F8" i="6"/>
  <c r="F9" i="6"/>
  <c r="F10" i="6"/>
  <c r="F11" i="6"/>
  <c r="F12" i="6"/>
  <c r="F13" i="6"/>
  <c r="F14" i="6"/>
  <c r="F15" i="6"/>
  <c r="F5" i="6"/>
  <c r="E6" i="6"/>
  <c r="E7" i="6"/>
  <c r="E8" i="6"/>
  <c r="E9" i="6"/>
  <c r="E10" i="6"/>
  <c r="E11" i="6"/>
  <c r="E12" i="6"/>
  <c r="E13" i="6"/>
  <c r="E14" i="6"/>
  <c r="E15" i="6"/>
  <c r="E5" i="6"/>
  <c r="C6" i="6"/>
  <c r="C7" i="6"/>
  <c r="C8" i="6"/>
  <c r="C9" i="6"/>
  <c r="C10" i="6"/>
  <c r="C11" i="6"/>
  <c r="C12" i="6"/>
  <c r="C13" i="6"/>
  <c r="C14" i="6"/>
  <c r="H14" i="6" s="1"/>
  <c r="C15" i="6"/>
  <c r="C5" i="6"/>
  <c r="E43" i="5"/>
  <c r="D43" i="5"/>
  <c r="E30" i="5"/>
  <c r="E31" i="5"/>
  <c r="E32" i="5"/>
  <c r="E33" i="5"/>
  <c r="E34" i="5"/>
  <c r="E29" i="5"/>
  <c r="C31" i="5"/>
  <c r="C32" i="5"/>
  <c r="C33" i="5"/>
  <c r="C30" i="5"/>
  <c r="D30" i="5"/>
  <c r="D31" i="5"/>
  <c r="D32" i="5"/>
  <c r="D33" i="5"/>
  <c r="D34" i="5"/>
  <c r="D29" i="5"/>
  <c r="B30" i="5"/>
  <c r="B31" i="5"/>
  <c r="B32" i="5"/>
  <c r="B33" i="5"/>
  <c r="B34" i="5"/>
  <c r="B29" i="5"/>
  <c r="G28" i="4"/>
  <c r="G24" i="4"/>
  <c r="G25" i="4"/>
  <c r="G26" i="4"/>
  <c r="G23" i="4"/>
  <c r="H22" i="4"/>
  <c r="G22" i="4"/>
  <c r="F23" i="4"/>
  <c r="F24" i="4"/>
  <c r="F25" i="4"/>
  <c r="F26" i="4"/>
  <c r="F27" i="4"/>
  <c r="F28" i="4"/>
  <c r="F22" i="4"/>
  <c r="D26" i="4"/>
  <c r="C26" i="4"/>
  <c r="C24" i="4"/>
  <c r="C23" i="4"/>
  <c r="D24" i="4"/>
  <c r="D23" i="4"/>
  <c r="F29" i="4"/>
  <c r="B23" i="4"/>
  <c r="B24" i="4"/>
  <c r="B25" i="4"/>
  <c r="B26" i="4"/>
  <c r="B27" i="4"/>
  <c r="B28" i="4"/>
  <c r="B29" i="4"/>
  <c r="B22" i="4"/>
  <c r="H44" i="2"/>
  <c r="H45" i="2"/>
  <c r="H46" i="2"/>
  <c r="H47" i="2"/>
  <c r="H48" i="2"/>
  <c r="H49" i="2"/>
  <c r="H50" i="2"/>
  <c r="H43" i="2"/>
  <c r="B44" i="2"/>
  <c r="B45" i="2"/>
  <c r="B46" i="2"/>
  <c r="B47" i="2"/>
  <c r="B48" i="2"/>
  <c r="B49" i="2"/>
  <c r="B50" i="2"/>
  <c r="C25" i="4"/>
  <c r="C27" i="4"/>
  <c r="C28" i="4"/>
  <c r="C29" i="4"/>
  <c r="M32" i="3"/>
  <c r="M31" i="3"/>
  <c r="K30" i="3"/>
  <c r="K29" i="3"/>
  <c r="K28" i="3"/>
  <c r="M27" i="3"/>
  <c r="K27" i="3"/>
  <c r="M26" i="3"/>
  <c r="F30" i="6" l="1"/>
  <c r="I28" i="4"/>
  <c r="G30" i="6"/>
  <c r="C30" i="6"/>
  <c r="E38" i="5"/>
  <c r="C38" i="5"/>
  <c r="H24" i="6"/>
  <c r="H30" i="6" s="1"/>
  <c r="H6" i="6"/>
  <c r="H7" i="6"/>
  <c r="H8" i="6"/>
  <c r="H9" i="6"/>
  <c r="H10" i="6"/>
  <c r="H11" i="6"/>
  <c r="H12" i="6"/>
  <c r="H13" i="6"/>
  <c r="H15" i="6"/>
  <c r="F16" i="6"/>
  <c r="I30" i="6" l="1"/>
  <c r="C16" i="6"/>
  <c r="H5" i="6"/>
  <c r="H16" i="6" s="1"/>
  <c r="Y13" i="1" l="1"/>
  <c r="Y12" i="1"/>
  <c r="W11" i="1"/>
  <c r="W10" i="1"/>
  <c r="W9" i="1"/>
  <c r="Y8" i="1"/>
  <c r="W8" i="1"/>
  <c r="Y7" i="1"/>
  <c r="E45" i="5" l="1"/>
  <c r="D44" i="5"/>
  <c r="F43" i="5"/>
  <c r="D20" i="5"/>
  <c r="D21" i="5"/>
  <c r="E21" i="5"/>
  <c r="E20" i="5"/>
  <c r="F21" i="5"/>
  <c r="E5" i="5"/>
  <c r="E6" i="5"/>
  <c r="E7" i="5"/>
  <c r="E8" i="5"/>
  <c r="E9" i="5"/>
  <c r="E10" i="5"/>
  <c r="E11" i="5"/>
  <c r="E12" i="5"/>
  <c r="E4" i="5"/>
  <c r="C5" i="5"/>
  <c r="C6" i="5"/>
  <c r="C7" i="5"/>
  <c r="C8" i="5"/>
  <c r="C9" i="5"/>
  <c r="C10" i="5"/>
  <c r="C11" i="5"/>
  <c r="C12" i="5"/>
  <c r="C13" i="5"/>
  <c r="C14" i="5"/>
  <c r="C4" i="5"/>
  <c r="D5" i="5"/>
  <c r="D6" i="5"/>
  <c r="D7" i="5"/>
  <c r="D8" i="5"/>
  <c r="D9" i="5"/>
  <c r="D10" i="5"/>
  <c r="D11" i="5"/>
  <c r="D12" i="5"/>
  <c r="D13" i="5"/>
  <c r="D14" i="5"/>
  <c r="D4" i="5"/>
  <c r="B5" i="5"/>
  <c r="B6" i="5"/>
  <c r="B7" i="5"/>
  <c r="B8" i="5"/>
  <c r="B9" i="5"/>
  <c r="B10" i="5"/>
  <c r="B11" i="5"/>
  <c r="B12" i="5"/>
  <c r="B13" i="5"/>
  <c r="B14" i="5"/>
  <c r="B4" i="5"/>
  <c r="G5" i="4"/>
  <c r="H5" i="4"/>
  <c r="G6" i="4"/>
  <c r="H6" i="4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H4" i="4"/>
  <c r="G4" i="4"/>
  <c r="C5" i="4"/>
  <c r="D5" i="4"/>
  <c r="C6" i="4"/>
  <c r="I6" i="4" s="1"/>
  <c r="D6" i="4"/>
  <c r="C7" i="4"/>
  <c r="D7" i="4"/>
  <c r="C8" i="4"/>
  <c r="D8" i="4"/>
  <c r="C9" i="4"/>
  <c r="D9" i="4"/>
  <c r="C10" i="4"/>
  <c r="I10" i="4" s="1"/>
  <c r="D10" i="4"/>
  <c r="C11" i="4"/>
  <c r="D11" i="4"/>
  <c r="C12" i="4"/>
  <c r="I12" i="4" s="1"/>
  <c r="D12" i="4"/>
  <c r="C13" i="4"/>
  <c r="D13" i="4"/>
  <c r="C14" i="4"/>
  <c r="D14" i="4"/>
  <c r="D4" i="4"/>
  <c r="C4" i="4"/>
  <c r="I24" i="4"/>
  <c r="J24" i="4"/>
  <c r="I26" i="4"/>
  <c r="J26" i="4"/>
  <c r="D25" i="4"/>
  <c r="D27" i="4"/>
  <c r="D28" i="4"/>
  <c r="J28" i="4" s="1"/>
  <c r="K28" i="4" s="1"/>
  <c r="D29" i="4"/>
  <c r="D22" i="4"/>
  <c r="C22" i="4"/>
  <c r="G33" i="3"/>
  <c r="F33" i="3"/>
  <c r="D33" i="3"/>
  <c r="C33" i="3"/>
  <c r="F5" i="4"/>
  <c r="F6" i="4"/>
  <c r="F7" i="4"/>
  <c r="F8" i="4"/>
  <c r="F9" i="4"/>
  <c r="F10" i="4"/>
  <c r="F11" i="4"/>
  <c r="F12" i="4"/>
  <c r="F13" i="4"/>
  <c r="F14" i="4"/>
  <c r="F4" i="4"/>
  <c r="B30" i="2"/>
  <c r="B21" i="2"/>
  <c r="B22" i="2"/>
  <c r="B23" i="2"/>
  <c r="B24" i="2"/>
  <c r="B25" i="2"/>
  <c r="B26" i="2"/>
  <c r="B27" i="2"/>
  <c r="B28" i="2"/>
  <c r="B29" i="2"/>
  <c r="B20" i="2"/>
  <c r="B17" i="2"/>
  <c r="B14" i="4" s="1"/>
  <c r="B8" i="2"/>
  <c r="B5" i="4" s="1"/>
  <c r="B9" i="2"/>
  <c r="B6" i="4" s="1"/>
  <c r="B10" i="2"/>
  <c r="B7" i="4" s="1"/>
  <c r="B11" i="2"/>
  <c r="B8" i="4" s="1"/>
  <c r="B12" i="2"/>
  <c r="B9" i="4" s="1"/>
  <c r="B13" i="2"/>
  <c r="B10" i="4" s="1"/>
  <c r="B14" i="2"/>
  <c r="B11" i="4" s="1"/>
  <c r="B15" i="2"/>
  <c r="B12" i="4" s="1"/>
  <c r="B16" i="2"/>
  <c r="B13" i="4" s="1"/>
  <c r="B7" i="2"/>
  <c r="B4" i="4" s="1"/>
  <c r="F17" i="3"/>
  <c r="G16" i="6" s="1"/>
  <c r="C17" i="3"/>
  <c r="G17" i="3" l="1"/>
  <c r="G8" i="3"/>
  <c r="G10" i="3"/>
  <c r="G12" i="3"/>
  <c r="G14" i="3"/>
  <c r="G16" i="3"/>
  <c r="G7" i="3"/>
  <c r="G9" i="3"/>
  <c r="G11" i="3"/>
  <c r="G13" i="3"/>
  <c r="G15" i="3"/>
  <c r="G6" i="3"/>
  <c r="D7" i="3"/>
  <c r="D9" i="3"/>
  <c r="D11" i="3"/>
  <c r="D13" i="3"/>
  <c r="D15" i="3"/>
  <c r="D6" i="3"/>
  <c r="D16" i="3"/>
  <c r="D8" i="3"/>
  <c r="D10" i="3"/>
  <c r="D12" i="3"/>
  <c r="D14" i="3"/>
  <c r="F44" i="5"/>
  <c r="F45" i="5" s="1"/>
  <c r="J23" i="4"/>
  <c r="D30" i="4"/>
  <c r="I8" i="4"/>
  <c r="G30" i="4"/>
  <c r="H30" i="4"/>
  <c r="C15" i="5"/>
  <c r="F20" i="5"/>
  <c r="E15" i="5"/>
  <c r="F5" i="5"/>
  <c r="F6" i="5"/>
  <c r="F8" i="5"/>
  <c r="F9" i="5"/>
  <c r="F10" i="5"/>
  <c r="F11" i="5"/>
  <c r="F12" i="5"/>
  <c r="K24" i="4"/>
  <c r="K26" i="4"/>
  <c r="J29" i="4"/>
  <c r="I22" i="4"/>
  <c r="I23" i="4"/>
  <c r="K23" i="4" s="1"/>
  <c r="I25" i="4"/>
  <c r="J25" i="4"/>
  <c r="I27" i="4"/>
  <c r="J27" i="4"/>
  <c r="I29" i="4"/>
  <c r="J22" i="4"/>
  <c r="C30" i="4"/>
  <c r="J14" i="4"/>
  <c r="I14" i="4"/>
  <c r="I5" i="4"/>
  <c r="I7" i="4"/>
  <c r="I9" i="4"/>
  <c r="I11" i="4"/>
  <c r="I13" i="4"/>
  <c r="C15" i="4"/>
  <c r="J5" i="4"/>
  <c r="J7" i="4"/>
  <c r="J9" i="4"/>
  <c r="J11" i="4"/>
  <c r="J13" i="4"/>
  <c r="H15" i="4"/>
  <c r="G15" i="4"/>
  <c r="D17" i="3" l="1"/>
  <c r="K29" i="4"/>
  <c r="F7" i="5"/>
  <c r="F4" i="5"/>
  <c r="K27" i="4"/>
  <c r="I30" i="4"/>
  <c r="K25" i="4"/>
  <c r="J30" i="4"/>
  <c r="K22" i="4"/>
  <c r="K14" i="4"/>
  <c r="K13" i="4"/>
  <c r="K9" i="4"/>
  <c r="K5" i="4"/>
  <c r="K11" i="4"/>
  <c r="K7" i="4"/>
  <c r="D15" i="4"/>
  <c r="J4" i="4"/>
  <c r="J12" i="4"/>
  <c r="K12" i="4" s="1"/>
  <c r="J10" i="4"/>
  <c r="K10" i="4" s="1"/>
  <c r="J8" i="4"/>
  <c r="K8" i="4" s="1"/>
  <c r="J6" i="4"/>
  <c r="K6" i="4" s="1"/>
  <c r="I4" i="4"/>
  <c r="I15" i="4" s="1"/>
  <c r="V42" i="1"/>
  <c r="G41" i="1"/>
  <c r="H58" i="1" s="1"/>
  <c r="F41" i="1"/>
  <c r="G58" i="1" s="1"/>
  <c r="V58" i="1" s="1"/>
  <c r="C41" i="1"/>
  <c r="C58" i="1" s="1"/>
  <c r="G40" i="1"/>
  <c r="H57" i="1" s="1"/>
  <c r="F40" i="1"/>
  <c r="G57" i="1" s="1"/>
  <c r="V57" i="1" s="1"/>
  <c r="D40" i="1"/>
  <c r="C40" i="1"/>
  <c r="C57" i="1" s="1"/>
  <c r="G39" i="1"/>
  <c r="H56" i="1" s="1"/>
  <c r="F39" i="1"/>
  <c r="G56" i="1" s="1"/>
  <c r="V56" i="1" s="1"/>
  <c r="C39" i="1"/>
  <c r="C56" i="1" s="1"/>
  <c r="G38" i="1"/>
  <c r="H55" i="1" s="1"/>
  <c r="F38" i="1"/>
  <c r="G55" i="1" s="1"/>
  <c r="V55" i="1" s="1"/>
  <c r="C38" i="1"/>
  <c r="C55" i="1" s="1"/>
  <c r="H37" i="1"/>
  <c r="W37" i="1" s="1"/>
  <c r="G37" i="1"/>
  <c r="H54" i="1" s="1"/>
  <c r="F37" i="1"/>
  <c r="G54" i="1" s="1"/>
  <c r="V54" i="1" s="1"/>
  <c r="C37" i="1"/>
  <c r="C54" i="1" s="1"/>
  <c r="G36" i="1"/>
  <c r="H53" i="1" s="1"/>
  <c r="F36" i="1"/>
  <c r="G53" i="1" s="1"/>
  <c r="V53" i="1" s="1"/>
  <c r="D36" i="1"/>
  <c r="C36" i="1"/>
  <c r="C53" i="1" s="1"/>
  <c r="G35" i="1"/>
  <c r="H52" i="1" s="1"/>
  <c r="F35" i="1"/>
  <c r="G52" i="1" s="1"/>
  <c r="V52" i="1" s="1"/>
  <c r="C35" i="1"/>
  <c r="C52" i="1" s="1"/>
  <c r="G34" i="1"/>
  <c r="H51" i="1" s="1"/>
  <c r="F34" i="1"/>
  <c r="G51" i="1" s="1"/>
  <c r="V51" i="1" s="1"/>
  <c r="C34" i="1"/>
  <c r="C51" i="1" s="1"/>
  <c r="H33" i="1"/>
  <c r="W33" i="1" s="1"/>
  <c r="G33" i="1"/>
  <c r="H50" i="1" s="1"/>
  <c r="F33" i="1"/>
  <c r="G50" i="1" s="1"/>
  <c r="V50" i="1" s="1"/>
  <c r="C33" i="1"/>
  <c r="C50" i="1" s="1"/>
  <c r="G32" i="1"/>
  <c r="H49" i="1" s="1"/>
  <c r="F32" i="1"/>
  <c r="G49" i="1" s="1"/>
  <c r="V49" i="1" s="1"/>
  <c r="D32" i="1"/>
  <c r="C32" i="1"/>
  <c r="C49" i="1" s="1"/>
  <c r="B26" i="1"/>
  <c r="B25" i="1"/>
  <c r="B24" i="1"/>
  <c r="B23" i="1"/>
  <c r="B22" i="1"/>
  <c r="B21" i="1"/>
  <c r="B20" i="1"/>
  <c r="B19" i="1"/>
  <c r="B18" i="1"/>
  <c r="B17" i="1"/>
  <c r="B16" i="1"/>
  <c r="B15" i="1"/>
  <c r="B41" i="1" s="1"/>
  <c r="B58" i="1" s="1"/>
  <c r="Q58" i="1" s="1"/>
  <c r="B14" i="1"/>
  <c r="B40" i="1" s="1"/>
  <c r="B57" i="1" s="1"/>
  <c r="Q57" i="1" s="1"/>
  <c r="B13" i="1"/>
  <c r="B39" i="1" s="1"/>
  <c r="B56" i="1" s="1"/>
  <c r="Q56" i="1" s="1"/>
  <c r="B12" i="1"/>
  <c r="B38" i="1" s="1"/>
  <c r="B55" i="1" s="1"/>
  <c r="Q55" i="1" s="1"/>
  <c r="B11" i="1"/>
  <c r="B37" i="1" s="1"/>
  <c r="B54" i="1" s="1"/>
  <c r="Q54" i="1" s="1"/>
  <c r="B10" i="1"/>
  <c r="B36" i="1" s="1"/>
  <c r="B53" i="1" s="1"/>
  <c r="Q53" i="1" s="1"/>
  <c r="B9" i="1"/>
  <c r="B35" i="1" s="1"/>
  <c r="B52" i="1" s="1"/>
  <c r="Q52" i="1" s="1"/>
  <c r="B8" i="1"/>
  <c r="B34" i="1" s="1"/>
  <c r="B51" i="1" s="1"/>
  <c r="Q51" i="1" s="1"/>
  <c r="B7" i="1"/>
  <c r="B33" i="1" s="1"/>
  <c r="B50" i="1" s="1"/>
  <c r="Q50" i="1" s="1"/>
  <c r="B6" i="1"/>
  <c r="B32" i="1" s="1"/>
  <c r="B49" i="1" s="1"/>
  <c r="Q49" i="1" s="1"/>
  <c r="H32" i="1" l="1"/>
  <c r="D33" i="1"/>
  <c r="S33" i="1" s="1"/>
  <c r="D34" i="1"/>
  <c r="H35" i="1"/>
  <c r="W35" i="1" s="1"/>
  <c r="H36" i="1"/>
  <c r="W36" i="1" s="1"/>
  <c r="D37" i="1"/>
  <c r="J37" i="1" s="1"/>
  <c r="D38" i="1"/>
  <c r="H39" i="1"/>
  <c r="W39" i="1" s="1"/>
  <c r="H40" i="1"/>
  <c r="W40" i="1" s="1"/>
  <c r="D41" i="1"/>
  <c r="H34" i="1"/>
  <c r="W34" i="1" s="1"/>
  <c r="D35" i="1"/>
  <c r="S35" i="1" s="1"/>
  <c r="Y35" i="1" s="1"/>
  <c r="J36" i="1"/>
  <c r="H38" i="1"/>
  <c r="W38" i="1" s="1"/>
  <c r="D39" i="1"/>
  <c r="J39" i="1" s="1"/>
  <c r="J40" i="1"/>
  <c r="H41" i="1"/>
  <c r="W41" i="1" s="1"/>
  <c r="F15" i="5"/>
  <c r="K30" i="4"/>
  <c r="J15" i="4"/>
  <c r="K4" i="4"/>
  <c r="K15" i="4" s="1"/>
  <c r="H59" i="1"/>
  <c r="J49" i="1"/>
  <c r="K49" i="1"/>
  <c r="I49" i="1"/>
  <c r="F50" i="1"/>
  <c r="D50" i="1"/>
  <c r="E50" i="1"/>
  <c r="F51" i="1"/>
  <c r="D51" i="1"/>
  <c r="E51" i="1"/>
  <c r="J52" i="1"/>
  <c r="Y52" i="1" s="1"/>
  <c r="K52" i="1"/>
  <c r="Z52" i="1" s="1"/>
  <c r="I52" i="1"/>
  <c r="X52" i="1" s="1"/>
  <c r="J53" i="1"/>
  <c r="Y53" i="1" s="1"/>
  <c r="K53" i="1"/>
  <c r="Z53" i="1" s="1"/>
  <c r="I53" i="1"/>
  <c r="X53" i="1" s="1"/>
  <c r="F54" i="1"/>
  <c r="D54" i="1"/>
  <c r="E54" i="1"/>
  <c r="F55" i="1"/>
  <c r="D55" i="1"/>
  <c r="E55" i="1"/>
  <c r="J56" i="1"/>
  <c r="Y56" i="1" s="1"/>
  <c r="K56" i="1"/>
  <c r="Z56" i="1" s="1"/>
  <c r="I56" i="1"/>
  <c r="X56" i="1" s="1"/>
  <c r="J57" i="1"/>
  <c r="Y57" i="1" s="1"/>
  <c r="K57" i="1"/>
  <c r="Z57" i="1" s="1"/>
  <c r="I57" i="1"/>
  <c r="X57" i="1" s="1"/>
  <c r="F58" i="1"/>
  <c r="D58" i="1"/>
  <c r="E58" i="1"/>
  <c r="C59" i="1"/>
  <c r="F49" i="1"/>
  <c r="D49" i="1"/>
  <c r="E49" i="1"/>
  <c r="J50" i="1"/>
  <c r="Y50" i="1" s="1"/>
  <c r="K50" i="1"/>
  <c r="Z50" i="1" s="1"/>
  <c r="I50" i="1"/>
  <c r="X50" i="1" s="1"/>
  <c r="J51" i="1"/>
  <c r="Y51" i="1" s="1"/>
  <c r="K51" i="1"/>
  <c r="Z51" i="1" s="1"/>
  <c r="I51" i="1"/>
  <c r="X51" i="1" s="1"/>
  <c r="F52" i="1"/>
  <c r="D52" i="1"/>
  <c r="E52" i="1"/>
  <c r="F53" i="1"/>
  <c r="D53" i="1"/>
  <c r="E53" i="1"/>
  <c r="J54" i="1"/>
  <c r="Y54" i="1" s="1"/>
  <c r="K54" i="1"/>
  <c r="Z54" i="1" s="1"/>
  <c r="I54" i="1"/>
  <c r="X54" i="1" s="1"/>
  <c r="J55" i="1"/>
  <c r="Y55" i="1" s="1"/>
  <c r="K55" i="1"/>
  <c r="Z55" i="1" s="1"/>
  <c r="I55" i="1"/>
  <c r="X55" i="1" s="1"/>
  <c r="F56" i="1"/>
  <c r="D56" i="1"/>
  <c r="E56" i="1"/>
  <c r="F57" i="1"/>
  <c r="D57" i="1"/>
  <c r="E57" i="1"/>
  <c r="J58" i="1"/>
  <c r="Y58" i="1" s="1"/>
  <c r="K58" i="1"/>
  <c r="Z58" i="1" s="1"/>
  <c r="I58" i="1"/>
  <c r="X58" i="1" s="1"/>
  <c r="Y33" i="1"/>
  <c r="J32" i="1"/>
  <c r="J33" i="1"/>
  <c r="J35" i="1"/>
  <c r="E32" i="1"/>
  <c r="I32" i="1"/>
  <c r="S32" i="1"/>
  <c r="W32" i="1"/>
  <c r="W42" i="1" s="1"/>
  <c r="E33" i="1"/>
  <c r="I33" i="1"/>
  <c r="X33" i="1" s="1"/>
  <c r="E34" i="1"/>
  <c r="I34" i="1"/>
  <c r="X34" i="1" s="1"/>
  <c r="S34" i="1"/>
  <c r="Y34" i="1" s="1"/>
  <c r="E35" i="1"/>
  <c r="I35" i="1"/>
  <c r="X35" i="1" s="1"/>
  <c r="E36" i="1"/>
  <c r="I36" i="1"/>
  <c r="X36" i="1" s="1"/>
  <c r="S36" i="1"/>
  <c r="Y36" i="1" s="1"/>
  <c r="E37" i="1"/>
  <c r="I37" i="1"/>
  <c r="X37" i="1" s="1"/>
  <c r="S37" i="1"/>
  <c r="Y37" i="1" s="1"/>
  <c r="E38" i="1"/>
  <c r="I38" i="1"/>
  <c r="X38" i="1" s="1"/>
  <c r="S38" i="1"/>
  <c r="Y38" i="1" s="1"/>
  <c r="E39" i="1"/>
  <c r="I39" i="1"/>
  <c r="X39" i="1" s="1"/>
  <c r="S39" i="1"/>
  <c r="Y39" i="1" s="1"/>
  <c r="E40" i="1"/>
  <c r="I40" i="1"/>
  <c r="X40" i="1" s="1"/>
  <c r="S40" i="1"/>
  <c r="Y40" i="1" s="1"/>
  <c r="E41" i="1"/>
  <c r="I41" i="1"/>
  <c r="X41" i="1" s="1"/>
  <c r="S41" i="1"/>
  <c r="Y41" i="1" s="1"/>
  <c r="G42" i="1"/>
  <c r="J41" i="1" l="1"/>
  <c r="D42" i="1"/>
  <c r="J38" i="1"/>
  <c r="J34" i="1"/>
  <c r="H42" i="1"/>
  <c r="T41" i="1"/>
  <c r="Z41" i="1" s="1"/>
  <c r="K41" i="1"/>
  <c r="L41" i="1" s="1"/>
  <c r="T39" i="1"/>
  <c r="Z39" i="1" s="1"/>
  <c r="K39" i="1"/>
  <c r="L39" i="1" s="1"/>
  <c r="T37" i="1"/>
  <c r="Z37" i="1" s="1"/>
  <c r="K37" i="1"/>
  <c r="L37" i="1" s="1"/>
  <c r="K34" i="1"/>
  <c r="L34" i="1" s="1"/>
  <c r="T34" i="1"/>
  <c r="Z34" i="1" s="1"/>
  <c r="K33" i="1"/>
  <c r="L33" i="1" s="1"/>
  <c r="T33" i="1"/>
  <c r="Z33" i="1" s="1"/>
  <c r="AA33" i="1" s="1"/>
  <c r="S42" i="1"/>
  <c r="Y32" i="1"/>
  <c r="T32" i="1"/>
  <c r="E42" i="1"/>
  <c r="K32" i="1"/>
  <c r="S57" i="1"/>
  <c r="AA57" i="1" s="1"/>
  <c r="L57" i="1"/>
  <c r="T56" i="1"/>
  <c r="AB56" i="1" s="1"/>
  <c r="M56" i="1"/>
  <c r="U56" i="1"/>
  <c r="AC56" i="1" s="1"/>
  <c r="N56" i="1"/>
  <c r="S53" i="1"/>
  <c r="AA53" i="1" s="1"/>
  <c r="L53" i="1"/>
  <c r="T52" i="1"/>
  <c r="AB52" i="1" s="1"/>
  <c r="M52" i="1"/>
  <c r="U52" i="1"/>
  <c r="AC52" i="1" s="1"/>
  <c r="N52" i="1"/>
  <c r="S49" i="1"/>
  <c r="L49" i="1"/>
  <c r="D59" i="1"/>
  <c r="S58" i="1"/>
  <c r="AA58" i="1" s="1"/>
  <c r="L58" i="1"/>
  <c r="T55" i="1"/>
  <c r="AB55" i="1" s="1"/>
  <c r="M55" i="1"/>
  <c r="U55" i="1"/>
  <c r="AC55" i="1" s="1"/>
  <c r="N55" i="1"/>
  <c r="S54" i="1"/>
  <c r="AA54" i="1" s="1"/>
  <c r="L54" i="1"/>
  <c r="T51" i="1"/>
  <c r="AB51" i="1" s="1"/>
  <c r="M51" i="1"/>
  <c r="U51" i="1"/>
  <c r="AC51" i="1" s="1"/>
  <c r="N51" i="1"/>
  <c r="S50" i="1"/>
  <c r="AA50" i="1" s="1"/>
  <c r="L50" i="1"/>
  <c r="X49" i="1"/>
  <c r="X59" i="1" s="1"/>
  <c r="I59" i="1"/>
  <c r="J59" i="1"/>
  <c r="Y49" i="1"/>
  <c r="Y59" i="1" s="1"/>
  <c r="T40" i="1"/>
  <c r="Z40" i="1" s="1"/>
  <c r="K40" i="1"/>
  <c r="L40" i="1" s="1"/>
  <c r="T38" i="1"/>
  <c r="Z38" i="1" s="1"/>
  <c r="K38" i="1"/>
  <c r="L38" i="1" s="1"/>
  <c r="K36" i="1"/>
  <c r="L36" i="1" s="1"/>
  <c r="T36" i="1"/>
  <c r="Z36" i="1" s="1"/>
  <c r="K35" i="1"/>
  <c r="L35" i="1" s="1"/>
  <c r="T35" i="1"/>
  <c r="Z35" i="1" s="1"/>
  <c r="AA35" i="1" s="1"/>
  <c r="I42" i="1"/>
  <c r="X32" i="1"/>
  <c r="X42" i="1" s="1"/>
  <c r="T57" i="1"/>
  <c r="AB57" i="1" s="1"/>
  <c r="M57" i="1"/>
  <c r="U57" i="1"/>
  <c r="AC57" i="1" s="1"/>
  <c r="N57" i="1"/>
  <c r="S56" i="1"/>
  <c r="AA56" i="1" s="1"/>
  <c r="L56" i="1"/>
  <c r="T53" i="1"/>
  <c r="AB53" i="1" s="1"/>
  <c r="M53" i="1"/>
  <c r="U53" i="1"/>
  <c r="AC53" i="1" s="1"/>
  <c r="N53" i="1"/>
  <c r="S52" i="1"/>
  <c r="AA52" i="1" s="1"/>
  <c r="L52" i="1"/>
  <c r="E59" i="1"/>
  <c r="T49" i="1"/>
  <c r="M49" i="1"/>
  <c r="U49" i="1"/>
  <c r="N49" i="1"/>
  <c r="F59" i="1"/>
  <c r="T58" i="1"/>
  <c r="AB58" i="1" s="1"/>
  <c r="M58" i="1"/>
  <c r="U58" i="1"/>
  <c r="AC58" i="1" s="1"/>
  <c r="N58" i="1"/>
  <c r="S55" i="1"/>
  <c r="AA55" i="1" s="1"/>
  <c r="L55" i="1"/>
  <c r="T54" i="1"/>
  <c r="AB54" i="1" s="1"/>
  <c r="M54" i="1"/>
  <c r="U54" i="1"/>
  <c r="AC54" i="1" s="1"/>
  <c r="N54" i="1"/>
  <c r="S51" i="1"/>
  <c r="AA51" i="1" s="1"/>
  <c r="L51" i="1"/>
  <c r="T50" i="1"/>
  <c r="AB50" i="1" s="1"/>
  <c r="M50" i="1"/>
  <c r="U50" i="1"/>
  <c r="AC50" i="1" s="1"/>
  <c r="N50" i="1"/>
  <c r="Z49" i="1"/>
  <c r="Z59" i="1" s="1"/>
  <c r="K59" i="1"/>
  <c r="AA41" i="1"/>
  <c r="AA39" i="1"/>
  <c r="AA37" i="1"/>
  <c r="AA34" i="1"/>
  <c r="AA40" i="1"/>
  <c r="AA38" i="1"/>
  <c r="AA36" i="1"/>
  <c r="J42" i="1"/>
  <c r="U59" i="1" l="1"/>
  <c r="AC49" i="1"/>
  <c r="AC59" i="1" s="1"/>
  <c r="T59" i="1"/>
  <c r="AB49" i="1"/>
  <c r="AB59" i="1" s="1"/>
  <c r="S59" i="1"/>
  <c r="AA49" i="1"/>
  <c r="AA59" i="1" s="1"/>
  <c r="Y42" i="1"/>
  <c r="K42" i="1"/>
  <c r="L32" i="1"/>
  <c r="L42" i="1" s="1"/>
  <c r="Z32" i="1"/>
  <c r="Z42" i="1" s="1"/>
  <c r="T42" i="1"/>
  <c r="N59" i="1"/>
  <c r="M59" i="1"/>
  <c r="L59" i="1"/>
  <c r="I16" i="6"/>
  <c r="AA32" i="1" l="1"/>
  <c r="AA42" i="1" s="1"/>
</calcChain>
</file>

<file path=xl/sharedStrings.xml><?xml version="1.0" encoding="utf-8"?>
<sst xmlns="http://schemas.openxmlformats.org/spreadsheetml/2006/main" count="308" uniqueCount="106">
  <si>
    <t>Input rates</t>
  </si>
  <si>
    <t>Cropping pattern</t>
  </si>
  <si>
    <t>Crop</t>
  </si>
  <si>
    <t>DAP</t>
  </si>
  <si>
    <t>Urea</t>
  </si>
  <si>
    <t>Pesticide</t>
  </si>
  <si>
    <t>Lime</t>
  </si>
  <si>
    <t>Seeding rate</t>
  </si>
  <si>
    <t>Seed price Birr/qt</t>
  </si>
  <si>
    <t>Input price Birr.qt</t>
  </si>
  <si>
    <t>Area</t>
  </si>
  <si>
    <t>(Kg/ha)</t>
  </si>
  <si>
    <t>(l/ha)</t>
  </si>
  <si>
    <t>(kg/ha)</t>
  </si>
  <si>
    <t>(Qt/ha)*</t>
  </si>
  <si>
    <t>Birr/qt</t>
  </si>
  <si>
    <t>UREA</t>
  </si>
  <si>
    <t>ha</t>
  </si>
  <si>
    <t>Dry season</t>
  </si>
  <si>
    <t xml:space="preserve"> </t>
  </si>
  <si>
    <t>maize</t>
  </si>
  <si>
    <t>Crop 2</t>
  </si>
  <si>
    <t>Crop 3</t>
  </si>
  <si>
    <t>Crop 4</t>
  </si>
  <si>
    <t>Crop 5</t>
  </si>
  <si>
    <t>Crop 6</t>
  </si>
  <si>
    <t>Crop 7</t>
  </si>
  <si>
    <t>Crop 8</t>
  </si>
  <si>
    <t>Crop 9</t>
  </si>
  <si>
    <t>Crop 10</t>
  </si>
  <si>
    <t>Wet season</t>
  </si>
  <si>
    <t>Crop 1</t>
  </si>
  <si>
    <t>Fertilizer cost etimates ETB</t>
  </si>
  <si>
    <t>Dry season requirement</t>
  </si>
  <si>
    <t>Annual</t>
  </si>
  <si>
    <t>Area (ha)</t>
  </si>
  <si>
    <t>DAP, qt</t>
  </si>
  <si>
    <t>Urea, qt</t>
  </si>
  <si>
    <t>Total</t>
  </si>
  <si>
    <t>Seed, pesticide and lime requirements</t>
  </si>
  <si>
    <t>Costs of Seed, pesticide and lime requirements ETB</t>
  </si>
  <si>
    <t xml:space="preserve">Wet Season </t>
  </si>
  <si>
    <t>Dry Season</t>
  </si>
  <si>
    <t>Annual requirment</t>
  </si>
  <si>
    <t>seed qt</t>
  </si>
  <si>
    <t>pesticide lt</t>
  </si>
  <si>
    <t>Lime, qt</t>
  </si>
  <si>
    <t>Seed, qt</t>
  </si>
  <si>
    <t>pesticide, lt</t>
  </si>
  <si>
    <t>lime, qt</t>
  </si>
  <si>
    <t xml:space="preserve">seed </t>
  </si>
  <si>
    <t xml:space="preserve">pesticide </t>
  </si>
  <si>
    <t>Lime,</t>
  </si>
  <si>
    <t xml:space="preserve">Seed, </t>
  </si>
  <si>
    <t>Seed</t>
  </si>
  <si>
    <t>pesticide</t>
  </si>
  <si>
    <t>lime</t>
  </si>
  <si>
    <t>Proposed cropping patterns</t>
  </si>
  <si>
    <t>Weseason</t>
  </si>
  <si>
    <t>Area, ha</t>
  </si>
  <si>
    <t>Area,%</t>
  </si>
  <si>
    <t>C9</t>
  </si>
  <si>
    <t xml:space="preserve">Total </t>
  </si>
  <si>
    <t>Dry season Fertilizer requirement</t>
  </si>
  <si>
    <t>Annual Fertilizer rquiremnt</t>
  </si>
  <si>
    <t>Wet season Fertilizer requirement</t>
  </si>
  <si>
    <t>Wet Season</t>
  </si>
  <si>
    <t>Dry Season seed requirement</t>
  </si>
  <si>
    <t>Wet Season seed requirement</t>
  </si>
  <si>
    <t>Perennial crop 1</t>
  </si>
  <si>
    <t>Perennial crop 2</t>
  </si>
  <si>
    <t>Perennial crop 3</t>
  </si>
  <si>
    <t>Perennial crops seedlings</t>
  </si>
  <si>
    <t>seedlings/ha</t>
  </si>
  <si>
    <t>Note: indicate the seedling requirmemnt only on wet season</t>
  </si>
  <si>
    <t>in numbers</t>
  </si>
  <si>
    <t>Seasonal seedlings requirement</t>
  </si>
  <si>
    <t>Maize grain</t>
  </si>
  <si>
    <t>Groundnut</t>
  </si>
  <si>
    <t>Haricot bean</t>
  </si>
  <si>
    <t>Pepper</t>
  </si>
  <si>
    <t>Onion</t>
  </si>
  <si>
    <t>Sesame</t>
  </si>
  <si>
    <t>Banana</t>
  </si>
  <si>
    <t>(lt or kg/ha)</t>
  </si>
  <si>
    <t xml:space="preserve">Crop </t>
  </si>
  <si>
    <t>Dry season input requirement</t>
  </si>
  <si>
    <t>Wet season input requirement</t>
  </si>
  <si>
    <t>Example</t>
  </si>
  <si>
    <t xml:space="preserve">Dry Season </t>
  </si>
  <si>
    <t>Pesticide and lime requirements</t>
  </si>
  <si>
    <t>pesticide, lt or kg</t>
  </si>
  <si>
    <t>Seed requirement calculation</t>
  </si>
  <si>
    <t>Example for calculation</t>
  </si>
  <si>
    <t xml:space="preserve">Proposed cropping patterns </t>
  </si>
  <si>
    <t>Note: If the land areas of the two seasons are not the same please take the bigger size to compute the Area in %</t>
  </si>
  <si>
    <t>Output Example</t>
  </si>
  <si>
    <t>Fertilizer quantity in qt will be calculated and appeared instantly</t>
  </si>
  <si>
    <r>
      <rPr>
        <b/>
        <sz val="14"/>
        <color rgb="FFFF0000"/>
        <rFont val="Calibri"/>
        <family val="2"/>
        <scheme val="minor"/>
      </rPr>
      <t>2nd step</t>
    </r>
    <r>
      <rPr>
        <b/>
        <sz val="14"/>
        <color theme="1"/>
        <rFont val="Calibri"/>
        <family val="2"/>
        <scheme val="minor"/>
      </rPr>
      <t xml:space="preserve"> Input rates m</t>
    </r>
    <r>
      <rPr>
        <b/>
        <sz val="14"/>
        <color rgb="FFFF0000"/>
        <rFont val="Calibri"/>
        <family val="2"/>
        <scheme val="minor"/>
      </rPr>
      <t xml:space="preserve">ust be filled </t>
    </r>
  </si>
  <si>
    <t xml:space="preserve">Dry season </t>
  </si>
  <si>
    <t xml:space="preserve">Wet season </t>
  </si>
  <si>
    <r>
      <t xml:space="preserve">Input rates </t>
    </r>
    <r>
      <rPr>
        <b/>
        <sz val="14"/>
        <color rgb="FFFF0000"/>
        <rFont val="Calibri"/>
        <family val="2"/>
        <scheme val="minor"/>
      </rPr>
      <t>Worked example</t>
    </r>
  </si>
  <si>
    <t xml:space="preserve">1st step insert the name of the crops and their Area in ha for Dry and Wet seasons </t>
  </si>
  <si>
    <t xml:space="preserve">Worked example </t>
  </si>
  <si>
    <t>Re-arrange for presentation</t>
  </si>
  <si>
    <t>The output will be appeared instantly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</si>
</sst>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Nyala"/>
    </font>
    <font>
      <sz val="14"/>
      <color rgb="FF000000"/>
      <name val="Nyala"/>
    </font>
    <font>
      <sz val="14"/>
      <color theme="1"/>
      <name val="Nyala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Nyala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Nyala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/>
    <xf numFmtId="0" fontId="4" fillId="0" borderId="4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3" fillId="2" borderId="0" xfId="0" applyFont="1" applyFill="1" applyBorder="1"/>
    <xf numFmtId="0" fontId="5" fillId="0" borderId="2" xfId="0" applyFont="1" applyBorder="1" applyAlignment="1">
      <alignment horizontal="justify" vertical="top" wrapText="1"/>
    </xf>
    <xf numFmtId="1" fontId="5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1" fontId="5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0" fontId="3" fillId="0" borderId="2" xfId="0" applyFont="1" applyBorder="1"/>
    <xf numFmtId="2" fontId="3" fillId="0" borderId="2" xfId="0" applyNumberFormat="1" applyFont="1" applyBorder="1"/>
    <xf numFmtId="0" fontId="2" fillId="0" borderId="2" xfId="0" applyFont="1" applyBorder="1"/>
    <xf numFmtId="2" fontId="3" fillId="0" borderId="0" xfId="0" applyNumberFormat="1" applyFont="1"/>
    <xf numFmtId="1" fontId="2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5" fillId="0" borderId="2" xfId="0" applyNumberFormat="1" applyFont="1" applyBorder="1" applyAlignment="1">
      <alignment horizontal="center" vertical="top"/>
    </xf>
    <xf numFmtId="2" fontId="3" fillId="0" borderId="0" xfId="0" applyNumberFormat="1" applyFont="1" applyBorder="1"/>
    <xf numFmtId="1" fontId="3" fillId="0" borderId="2" xfId="0" applyNumberFormat="1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2" xfId="0" applyBorder="1"/>
    <xf numFmtId="2" fontId="0" fillId="0" borderId="2" xfId="0" applyNumberFormat="1" applyBorder="1"/>
    <xf numFmtId="1" fontId="8" fillId="0" borderId="2" xfId="0" applyNumberFormat="1" applyFont="1" applyFill="1" applyBorder="1" applyAlignment="1">
      <alignment horizontal="center" vertical="top" wrapText="1"/>
    </xf>
    <xf numFmtId="1" fontId="9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" fontId="8" fillId="0" borderId="2" xfId="0" applyNumberFormat="1" applyFont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/>
    </xf>
    <xf numFmtId="2" fontId="9" fillId="0" borderId="2" xfId="0" applyNumberFormat="1" applyFont="1" applyBorder="1"/>
    <xf numFmtId="0" fontId="10" fillId="3" borderId="5" xfId="0" applyFont="1" applyFill="1" applyBorder="1" applyAlignment="1">
      <alignment wrapText="1"/>
    </xf>
    <xf numFmtId="0" fontId="7" fillId="3" borderId="3" xfId="0" applyFont="1" applyFill="1" applyBorder="1" applyAlignment="1">
      <alignment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0" fillId="5" borderId="2" xfId="0" applyFill="1" applyBorder="1"/>
    <xf numFmtId="0" fontId="10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2" fontId="9" fillId="0" borderId="0" xfId="0" applyNumberFormat="1" applyFont="1" applyFill="1" applyBorder="1" applyAlignment="1">
      <alignment horizontal="center" vertical="top"/>
    </xf>
    <xf numFmtId="0" fontId="10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vertical="top" wrapText="1"/>
    </xf>
    <xf numFmtId="0" fontId="0" fillId="0" borderId="5" xfId="0" applyBorder="1"/>
    <xf numFmtId="164" fontId="8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9" fillId="0" borderId="0" xfId="0" applyFont="1" applyFill="1" applyBorder="1"/>
    <xf numFmtId="1" fontId="8" fillId="3" borderId="2" xfId="0" applyNumberFormat="1" applyFont="1" applyFill="1" applyBorder="1" applyAlignment="1">
      <alignment vertical="top" wrapText="1"/>
    </xf>
    <xf numFmtId="2" fontId="8" fillId="3" borderId="2" xfId="0" applyNumberFormat="1" applyFont="1" applyFill="1" applyBorder="1" applyAlignment="1">
      <alignment horizontal="center" vertical="top"/>
    </xf>
    <xf numFmtId="2" fontId="9" fillId="3" borderId="2" xfId="0" applyNumberFormat="1" applyFont="1" applyFill="1" applyBorder="1"/>
    <xf numFmtId="0" fontId="0" fillId="5" borderId="0" xfId="0" applyFill="1"/>
    <xf numFmtId="0" fontId="14" fillId="0" borderId="0" xfId="0" applyFont="1" applyFill="1" applyBorder="1"/>
    <xf numFmtId="0" fontId="15" fillId="2" borderId="0" xfId="0" applyFont="1" applyFill="1"/>
    <xf numFmtId="0" fontId="0" fillId="2" borderId="0" xfId="0" applyFill="1"/>
    <xf numFmtId="0" fontId="15" fillId="0" borderId="0" xfId="0" applyFont="1" applyFill="1"/>
    <xf numFmtId="0" fontId="14" fillId="0" borderId="0" xfId="0" applyFont="1"/>
    <xf numFmtId="0" fontId="13" fillId="0" borderId="2" xfId="0" applyFont="1" applyBorder="1" applyAlignment="1">
      <alignment horizontal="justify" vertical="top" wrapText="1"/>
    </xf>
    <xf numFmtId="0" fontId="17" fillId="0" borderId="2" xfId="0" applyFont="1" applyBorder="1"/>
    <xf numFmtId="1" fontId="18" fillId="0" borderId="2" xfId="0" applyNumberFormat="1" applyFont="1" applyFill="1" applyBorder="1" applyAlignment="1">
      <alignment horizontal="center" vertical="top" wrapText="1"/>
    </xf>
    <xf numFmtId="1" fontId="19" fillId="0" borderId="2" xfId="0" applyNumberFormat="1" applyFont="1" applyFill="1" applyBorder="1" applyAlignment="1">
      <alignment horizontal="center" vertical="top" wrapText="1"/>
    </xf>
    <xf numFmtId="1" fontId="20" fillId="0" borderId="2" xfId="0" applyNumberFormat="1" applyFont="1" applyFill="1" applyBorder="1" applyAlignment="1">
      <alignment horizontal="center" vertical="top" wrapText="1"/>
    </xf>
    <xf numFmtId="164" fontId="20" fillId="0" borderId="2" xfId="0" applyNumberFormat="1" applyFont="1" applyFill="1" applyBorder="1" applyAlignment="1">
      <alignment horizontal="center" vertical="top" wrapText="1"/>
    </xf>
    <xf numFmtId="1" fontId="21" fillId="0" borderId="2" xfId="0" applyNumberFormat="1" applyFont="1" applyFill="1" applyBorder="1" applyAlignment="1">
      <alignment horizontal="center" vertical="top" wrapText="1"/>
    </xf>
    <xf numFmtId="164" fontId="21" fillId="0" borderId="2" xfId="0" applyNumberFormat="1" applyFont="1" applyFill="1" applyBorder="1" applyAlignment="1">
      <alignment horizontal="center" vertical="top" wrapText="1"/>
    </xf>
    <xf numFmtId="2" fontId="20" fillId="0" borderId="2" xfId="0" applyNumberFormat="1" applyFont="1" applyFill="1" applyBorder="1" applyAlignment="1">
      <alignment horizontal="center" vertical="top" wrapText="1"/>
    </xf>
    <xf numFmtId="0" fontId="15" fillId="0" borderId="2" xfId="0" applyFont="1" applyBorder="1"/>
    <xf numFmtId="2" fontId="21" fillId="0" borderId="2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20" fillId="0" borderId="2" xfId="0" applyFont="1" applyBorder="1" applyAlignment="1">
      <alignment horizontal="justify" vertical="top" wrapText="1"/>
    </xf>
    <xf numFmtId="0" fontId="12" fillId="0" borderId="2" xfId="0" applyFont="1" applyBorder="1" applyAlignment="1">
      <alignment vertical="center" wrapText="1"/>
    </xf>
    <xf numFmtId="0" fontId="13" fillId="0" borderId="0" xfId="0" applyFont="1" applyBorder="1" applyAlignment="1">
      <alignment horizontal="justify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21" fillId="3" borderId="2" xfId="0" applyFont="1" applyFill="1" applyBorder="1"/>
    <xf numFmtId="0" fontId="21" fillId="0" borderId="2" xfId="0" applyFont="1" applyBorder="1"/>
    <xf numFmtId="2" fontId="21" fillId="0" borderId="2" xfId="0" applyNumberFormat="1" applyFont="1" applyBorder="1"/>
    <xf numFmtId="0" fontId="23" fillId="0" borderId="8" xfId="0" applyFont="1" applyBorder="1"/>
    <xf numFmtId="2" fontId="23" fillId="0" borderId="2" xfId="0" applyNumberFormat="1" applyFont="1" applyBorder="1" applyAlignment="1">
      <alignment horizontal="right"/>
    </xf>
    <xf numFmtId="0" fontId="24" fillId="0" borderId="0" xfId="0" applyFont="1" applyFill="1" applyBorder="1" applyAlignment="1"/>
    <xf numFmtId="0" fontId="21" fillId="0" borderId="0" xfId="0" applyFont="1" applyFill="1" applyBorder="1"/>
    <xf numFmtId="0" fontId="25" fillId="0" borderId="0" xfId="0" applyFont="1" applyFill="1" applyBorder="1"/>
    <xf numFmtId="0" fontId="21" fillId="3" borderId="3" xfId="0" applyFont="1" applyFill="1" applyBorder="1" applyAlignment="1"/>
    <xf numFmtId="0" fontId="23" fillId="0" borderId="2" xfId="0" applyFont="1" applyBorder="1"/>
    <xf numFmtId="0" fontId="24" fillId="3" borderId="0" xfId="0" applyFont="1" applyFill="1"/>
    <xf numFmtId="0" fontId="12" fillId="3" borderId="2" xfId="0" applyFont="1" applyFill="1" applyBorder="1" applyAlignment="1">
      <alignment vertical="top" wrapText="1"/>
    </xf>
    <xf numFmtId="1" fontId="24" fillId="3" borderId="2" xfId="0" applyNumberFormat="1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vertical="top" wrapText="1"/>
    </xf>
    <xf numFmtId="1" fontId="21" fillId="0" borderId="2" xfId="0" applyNumberFormat="1" applyFont="1" applyBorder="1" applyAlignment="1">
      <alignment horizontal="center" vertical="top"/>
    </xf>
    <xf numFmtId="1" fontId="20" fillId="0" borderId="2" xfId="0" applyNumberFormat="1" applyFont="1" applyBorder="1" applyAlignment="1">
      <alignment horizontal="center" vertical="top"/>
    </xf>
    <xf numFmtId="1" fontId="20" fillId="4" borderId="2" xfId="0" applyNumberFormat="1" applyFont="1" applyFill="1" applyBorder="1" applyAlignment="1">
      <alignment horizontal="center" vertical="top"/>
    </xf>
    <xf numFmtId="1" fontId="20" fillId="0" borderId="2" xfId="0" applyNumberFormat="1" applyFont="1" applyBorder="1" applyAlignment="1">
      <alignment vertical="top" wrapText="1"/>
    </xf>
    <xf numFmtId="1" fontId="24" fillId="0" borderId="2" xfId="0" applyNumberFormat="1" applyFont="1" applyBorder="1" applyAlignment="1">
      <alignment horizontal="center"/>
    </xf>
    <xf numFmtId="1" fontId="24" fillId="4" borderId="2" xfId="0" applyNumberFormat="1" applyFont="1" applyFill="1" applyBorder="1" applyAlignment="1">
      <alignment horizontal="center"/>
    </xf>
    <xf numFmtId="0" fontId="24" fillId="3" borderId="2" xfId="0" applyFont="1" applyFill="1" applyBorder="1"/>
    <xf numFmtId="0" fontId="24" fillId="3" borderId="5" xfId="0" applyFont="1" applyFill="1" applyBorder="1" applyAlignment="1">
      <alignment wrapText="1"/>
    </xf>
    <xf numFmtId="0" fontId="12" fillId="3" borderId="3" xfId="0" applyFont="1" applyFill="1" applyBorder="1" applyAlignment="1">
      <alignment vertical="top" wrapText="1"/>
    </xf>
    <xf numFmtId="2" fontId="21" fillId="0" borderId="2" xfId="0" applyNumberFormat="1" applyFont="1" applyBorder="1" applyAlignment="1">
      <alignment horizontal="center" vertical="top"/>
    </xf>
    <xf numFmtId="2" fontId="20" fillId="0" borderId="2" xfId="0" applyNumberFormat="1" applyFont="1" applyBorder="1" applyAlignment="1">
      <alignment horizontal="center" vertical="top"/>
    </xf>
    <xf numFmtId="2" fontId="2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/>
    <xf numFmtId="1" fontId="20" fillId="3" borderId="2" xfId="0" applyNumberFormat="1" applyFont="1" applyFill="1" applyBorder="1" applyAlignment="1">
      <alignment vertical="top" wrapText="1"/>
    </xf>
    <xf numFmtId="2" fontId="21" fillId="3" borderId="2" xfId="0" applyNumberFormat="1" applyFont="1" applyFill="1" applyBorder="1" applyAlignment="1">
      <alignment horizontal="center" vertical="top"/>
    </xf>
    <xf numFmtId="0" fontId="21" fillId="3" borderId="0" xfId="0" applyFont="1" applyFill="1"/>
    <xf numFmtId="2" fontId="20" fillId="3" borderId="2" xfId="0" applyNumberFormat="1" applyFont="1" applyFill="1" applyBorder="1" applyAlignment="1">
      <alignment horizontal="center" vertical="top"/>
    </xf>
    <xf numFmtId="2" fontId="21" fillId="3" borderId="2" xfId="0" applyNumberFormat="1" applyFont="1" applyFill="1" applyBorder="1"/>
    <xf numFmtId="0" fontId="10" fillId="0" borderId="0" xfId="0" applyFont="1"/>
    <xf numFmtId="0" fontId="10" fillId="3" borderId="7" xfId="0" applyFont="1" applyFill="1" applyBorder="1" applyAlignment="1"/>
    <xf numFmtId="2" fontId="21" fillId="0" borderId="2" xfId="0" applyNumberFormat="1" applyFont="1" applyBorder="1" applyAlignment="1">
      <alignment vertical="center"/>
    </xf>
    <xf numFmtId="0" fontId="24" fillId="0" borderId="2" xfId="0" applyFont="1" applyBorder="1"/>
    <xf numFmtId="1" fontId="24" fillId="0" borderId="2" xfId="0" applyNumberFormat="1" applyFont="1" applyBorder="1"/>
    <xf numFmtId="0" fontId="12" fillId="0" borderId="2" xfId="0" applyFont="1" applyBorder="1" applyAlignment="1">
      <alignment vertical="top" wrapText="1"/>
    </xf>
    <xf numFmtId="164" fontId="20" fillId="0" borderId="2" xfId="0" applyNumberFormat="1" applyFont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wrapText="1"/>
    </xf>
    <xf numFmtId="0" fontId="24" fillId="3" borderId="7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59"/>
  <sheetViews>
    <sheetView topLeftCell="A40" workbookViewId="0">
      <selection activeCell="B46" sqref="B46:N59"/>
    </sheetView>
  </sheetViews>
  <sheetFormatPr defaultRowHeight="18.75" x14ac:dyDescent="0.3"/>
  <cols>
    <col min="1" max="4" width="9.140625" style="1"/>
    <col min="5" max="5" width="13" style="1" customWidth="1"/>
    <col min="6" max="8" width="9.140625" style="1"/>
    <col min="9" max="9" width="12.5703125" style="1" customWidth="1"/>
    <col min="10" max="15" width="9.140625" style="1"/>
    <col min="16" max="16" width="6.140625" style="1" customWidth="1"/>
    <col min="17" max="17" width="13.42578125" style="1" customWidth="1"/>
    <col min="18" max="21" width="9.140625" style="1"/>
    <col min="22" max="22" width="18.7109375" style="1" customWidth="1"/>
    <col min="23" max="16384" width="9.140625" style="1"/>
  </cols>
  <sheetData>
    <row r="2" spans="2:26" x14ac:dyDescent="0.3">
      <c r="B2" s="141" t="s">
        <v>0</v>
      </c>
      <c r="C2" s="141"/>
      <c r="Q2" s="2" t="s">
        <v>1</v>
      </c>
    </row>
    <row r="3" spans="2:26" ht="45" customHeight="1" x14ac:dyDescent="0.3">
      <c r="B3" s="142" t="s">
        <v>2</v>
      </c>
      <c r="C3" s="3" t="s">
        <v>3</v>
      </c>
      <c r="D3" s="3" t="s">
        <v>4</v>
      </c>
      <c r="E3" s="143" t="s">
        <v>5</v>
      </c>
      <c r="F3" s="143"/>
      <c r="G3" s="3" t="s">
        <v>6</v>
      </c>
      <c r="H3" s="3" t="s">
        <v>7</v>
      </c>
      <c r="I3" s="4" t="s">
        <v>8</v>
      </c>
      <c r="J3" s="144" t="s">
        <v>9</v>
      </c>
      <c r="K3" s="144"/>
      <c r="L3" s="144"/>
      <c r="M3" s="144"/>
      <c r="N3" s="144"/>
      <c r="O3" s="5"/>
      <c r="Q3" s="6" t="s">
        <v>2</v>
      </c>
      <c r="R3" s="6" t="s">
        <v>10</v>
      </c>
    </row>
    <row r="4" spans="2:26" ht="37.5" x14ac:dyDescent="0.3">
      <c r="B4" s="142"/>
      <c r="C4" s="3" t="s">
        <v>11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11</v>
      </c>
      <c r="I4" s="7" t="s">
        <v>15</v>
      </c>
      <c r="J4" s="8" t="s">
        <v>3</v>
      </c>
      <c r="K4" s="8" t="s">
        <v>16</v>
      </c>
      <c r="L4" s="8" t="s">
        <v>5</v>
      </c>
      <c r="M4" s="8" t="s">
        <v>6</v>
      </c>
      <c r="N4" s="8"/>
      <c r="O4" s="9"/>
      <c r="Q4" s="6"/>
      <c r="R4" s="6" t="s">
        <v>17</v>
      </c>
    </row>
    <row r="5" spans="2:26" ht="37.5" x14ac:dyDescent="0.3">
      <c r="B5" s="10" t="s">
        <v>18</v>
      </c>
      <c r="C5" s="11"/>
      <c r="D5" s="11"/>
      <c r="E5" s="11"/>
      <c r="F5" s="11"/>
      <c r="G5" s="11"/>
      <c r="H5" s="11" t="s">
        <v>19</v>
      </c>
      <c r="I5" s="11"/>
      <c r="J5" s="6">
        <v>1200</v>
      </c>
      <c r="K5" s="6"/>
      <c r="L5" s="6"/>
      <c r="M5" s="6"/>
      <c r="N5" s="6"/>
      <c r="O5" s="12"/>
      <c r="Q5" s="6" t="s">
        <v>18</v>
      </c>
      <c r="R5" s="6"/>
      <c r="V5" s="147" t="s">
        <v>2</v>
      </c>
      <c r="W5" s="145" t="s">
        <v>18</v>
      </c>
      <c r="X5" s="146"/>
      <c r="Y5" s="145" t="s">
        <v>58</v>
      </c>
      <c r="Z5" s="146"/>
    </row>
    <row r="6" spans="2:26" x14ac:dyDescent="0.3">
      <c r="B6" s="13" t="str">
        <f t="shared" ref="B6:B26" si="0">Q6</f>
        <v>maize</v>
      </c>
      <c r="C6" s="14">
        <v>100</v>
      </c>
      <c r="D6" s="14">
        <v>0</v>
      </c>
      <c r="E6" s="14">
        <v>2</v>
      </c>
      <c r="F6" s="14">
        <v>0</v>
      </c>
      <c r="G6" s="14">
        <v>20</v>
      </c>
      <c r="H6" s="14">
        <v>30</v>
      </c>
      <c r="I6" s="15"/>
      <c r="Q6" s="6" t="s">
        <v>20</v>
      </c>
      <c r="R6" s="6">
        <v>30</v>
      </c>
      <c r="V6" s="148"/>
      <c r="W6" s="55" t="s">
        <v>59</v>
      </c>
      <c r="X6" s="55" t="s">
        <v>60</v>
      </c>
      <c r="Y6" s="55" t="s">
        <v>59</v>
      </c>
      <c r="Z6" s="55" t="s">
        <v>60</v>
      </c>
    </row>
    <row r="7" spans="2:26" x14ac:dyDescent="0.3">
      <c r="B7" s="13" t="str">
        <f t="shared" si="0"/>
        <v>Crop 2</v>
      </c>
      <c r="C7" s="14">
        <v>50</v>
      </c>
      <c r="D7" s="14">
        <v>30</v>
      </c>
      <c r="E7" s="14">
        <v>1</v>
      </c>
      <c r="F7" s="14">
        <v>0</v>
      </c>
      <c r="G7" s="14">
        <v>20</v>
      </c>
      <c r="H7" s="14">
        <v>15</v>
      </c>
      <c r="I7" s="15"/>
      <c r="Q7" s="6" t="s">
        <v>21</v>
      </c>
      <c r="R7" s="6"/>
      <c r="V7" s="40" t="s">
        <v>77</v>
      </c>
      <c r="W7" s="41"/>
      <c r="X7" s="41"/>
      <c r="Y7" s="41">
        <f>Z7*182/100</f>
        <v>72.8</v>
      </c>
      <c r="Z7" s="41">
        <v>40</v>
      </c>
    </row>
    <row r="8" spans="2:26" x14ac:dyDescent="0.3">
      <c r="B8" s="13" t="str">
        <f t="shared" si="0"/>
        <v>Crop 3</v>
      </c>
      <c r="C8" s="14">
        <v>100</v>
      </c>
      <c r="D8" s="14">
        <v>100</v>
      </c>
      <c r="E8" s="14">
        <v>2</v>
      </c>
      <c r="F8" s="14">
        <v>0</v>
      </c>
      <c r="G8" s="14">
        <v>20</v>
      </c>
      <c r="H8" s="14">
        <v>1</v>
      </c>
      <c r="I8" s="15"/>
      <c r="Q8" s="6" t="s">
        <v>22</v>
      </c>
      <c r="R8" s="6"/>
      <c r="V8" s="40" t="s">
        <v>78</v>
      </c>
      <c r="W8" s="41">
        <f>X8*182/100</f>
        <v>52.78</v>
      </c>
      <c r="X8" s="41">
        <v>29</v>
      </c>
      <c r="Y8" s="41">
        <f t="shared" ref="Y8" si="1">Z8*182/100</f>
        <v>36.4</v>
      </c>
      <c r="Z8" s="41">
        <v>20</v>
      </c>
    </row>
    <row r="9" spans="2:26" x14ac:dyDescent="0.3">
      <c r="B9" s="13" t="str">
        <f t="shared" si="0"/>
        <v>Crop 4</v>
      </c>
      <c r="C9" s="16">
        <v>100</v>
      </c>
      <c r="D9" s="16">
        <v>100</v>
      </c>
      <c r="E9" s="16">
        <v>1</v>
      </c>
      <c r="F9" s="16">
        <v>10</v>
      </c>
      <c r="G9" s="16">
        <v>20</v>
      </c>
      <c r="H9" s="16">
        <v>25</v>
      </c>
      <c r="I9" s="17"/>
      <c r="Q9" s="6" t="s">
        <v>23</v>
      </c>
      <c r="R9" s="6"/>
      <c r="V9" s="40" t="s">
        <v>79</v>
      </c>
      <c r="W9" s="41">
        <f t="shared" ref="W9:W11" si="2">X9*182/100</f>
        <v>32.76</v>
      </c>
      <c r="X9" s="41">
        <v>18</v>
      </c>
      <c r="Y9" s="41"/>
      <c r="Z9" s="41"/>
    </row>
    <row r="10" spans="2:26" x14ac:dyDescent="0.3">
      <c r="B10" s="13" t="str">
        <f t="shared" si="0"/>
        <v>Crop 5</v>
      </c>
      <c r="C10" s="16"/>
      <c r="D10" s="16"/>
      <c r="E10" s="16"/>
      <c r="F10" s="16"/>
      <c r="G10" s="16"/>
      <c r="H10" s="16"/>
      <c r="I10" s="17"/>
      <c r="Q10" s="6" t="s">
        <v>24</v>
      </c>
      <c r="R10" s="6"/>
      <c r="V10" s="40" t="s">
        <v>80</v>
      </c>
      <c r="W10" s="41">
        <f t="shared" si="2"/>
        <v>45.5</v>
      </c>
      <c r="X10" s="41">
        <v>25</v>
      </c>
      <c r="Y10" s="41"/>
      <c r="Z10" s="41"/>
    </row>
    <row r="11" spans="2:26" x14ac:dyDescent="0.3">
      <c r="B11" s="13" t="str">
        <f t="shared" si="0"/>
        <v>Crop 6</v>
      </c>
      <c r="C11" s="16"/>
      <c r="D11" s="16"/>
      <c r="E11" s="16"/>
      <c r="F11" s="16"/>
      <c r="G11" s="16"/>
      <c r="H11" s="16"/>
      <c r="I11" s="17"/>
      <c r="Q11" s="6" t="s">
        <v>25</v>
      </c>
      <c r="R11" s="6"/>
      <c r="V11" s="40" t="s">
        <v>81</v>
      </c>
      <c r="W11" s="41">
        <f t="shared" si="2"/>
        <v>41.86</v>
      </c>
      <c r="X11" s="41">
        <v>23</v>
      </c>
      <c r="Y11" s="41"/>
      <c r="Z11" s="41"/>
    </row>
    <row r="12" spans="2:26" x14ac:dyDescent="0.3">
      <c r="B12" s="13" t="str">
        <f t="shared" si="0"/>
        <v>Crop 7</v>
      </c>
      <c r="C12" s="16"/>
      <c r="D12" s="16"/>
      <c r="E12" s="16"/>
      <c r="F12" s="16"/>
      <c r="G12" s="16"/>
      <c r="H12" s="16"/>
      <c r="I12" s="17"/>
      <c r="Q12" s="6" t="s">
        <v>26</v>
      </c>
      <c r="R12" s="6"/>
      <c r="V12" s="40" t="s">
        <v>82</v>
      </c>
      <c r="W12" s="41"/>
      <c r="X12" s="41"/>
      <c r="Y12" s="41">
        <f t="shared" ref="Y12:Y13" si="3">Z12*182/100</f>
        <v>63.7</v>
      </c>
      <c r="Z12" s="41">
        <v>35</v>
      </c>
    </row>
    <row r="13" spans="2:26" x14ac:dyDescent="0.3">
      <c r="B13" s="13" t="str">
        <f t="shared" si="0"/>
        <v>Crop 8</v>
      </c>
      <c r="C13" s="16"/>
      <c r="D13" s="16"/>
      <c r="E13" s="16"/>
      <c r="F13" s="16"/>
      <c r="G13" s="16"/>
      <c r="H13" s="16"/>
      <c r="I13" s="17"/>
      <c r="Q13" s="6" t="s">
        <v>27</v>
      </c>
      <c r="R13" s="6"/>
      <c r="V13" s="63" t="s">
        <v>83</v>
      </c>
      <c r="W13" s="41"/>
      <c r="X13" s="41"/>
      <c r="Y13" s="41">
        <f t="shared" si="3"/>
        <v>9.1</v>
      </c>
      <c r="Z13" s="41">
        <v>5</v>
      </c>
    </row>
    <row r="14" spans="2:26" x14ac:dyDescent="0.3">
      <c r="B14" s="13" t="str">
        <f t="shared" si="0"/>
        <v>Crop 9</v>
      </c>
      <c r="C14" s="16"/>
      <c r="D14" s="16"/>
      <c r="E14" s="16"/>
      <c r="F14" s="16"/>
      <c r="G14" s="16"/>
      <c r="H14" s="16"/>
      <c r="I14" s="17"/>
      <c r="Q14" s="6" t="s">
        <v>28</v>
      </c>
      <c r="R14" s="6"/>
      <c r="V14" s="63" t="s">
        <v>61</v>
      </c>
      <c r="W14" s="41"/>
      <c r="X14" s="41"/>
      <c r="Y14" s="41"/>
      <c r="Z14" s="41"/>
    </row>
    <row r="15" spans="2:26" x14ac:dyDescent="0.3">
      <c r="B15" s="13" t="str">
        <f t="shared" si="0"/>
        <v>Crop 10</v>
      </c>
      <c r="C15" s="16"/>
      <c r="D15" s="16"/>
      <c r="E15" s="16"/>
      <c r="F15" s="16"/>
      <c r="G15" s="16"/>
      <c r="H15" s="16"/>
      <c r="I15" s="17"/>
      <c r="Q15" s="6" t="s">
        <v>29</v>
      </c>
      <c r="R15" s="6"/>
    </row>
    <row r="16" spans="2:26" ht="37.5" x14ac:dyDescent="0.3">
      <c r="B16" s="13" t="str">
        <f t="shared" si="0"/>
        <v>Wet season</v>
      </c>
      <c r="C16" s="14"/>
      <c r="D16" s="14"/>
      <c r="E16" s="14"/>
      <c r="F16" s="14"/>
      <c r="G16" s="14"/>
      <c r="H16" s="14"/>
      <c r="I16" s="15"/>
      <c r="Q16" s="6" t="s">
        <v>30</v>
      </c>
      <c r="R16" s="6"/>
    </row>
    <row r="17" spans="2:27" x14ac:dyDescent="0.3">
      <c r="B17" s="13" t="str">
        <f t="shared" si="0"/>
        <v>Crop 1</v>
      </c>
      <c r="C17" s="14">
        <v>200</v>
      </c>
      <c r="D17" s="14">
        <v>100</v>
      </c>
      <c r="E17" s="14">
        <v>2</v>
      </c>
      <c r="F17" s="14">
        <v>0</v>
      </c>
      <c r="G17" s="14">
        <v>20</v>
      </c>
      <c r="H17" s="14">
        <v>4</v>
      </c>
      <c r="I17" s="15"/>
      <c r="Q17" s="6" t="s">
        <v>31</v>
      </c>
      <c r="R17" s="6"/>
    </row>
    <row r="18" spans="2:27" x14ac:dyDescent="0.3">
      <c r="B18" s="13" t="str">
        <f t="shared" si="0"/>
        <v>Crop 2</v>
      </c>
      <c r="C18" s="14">
        <v>200</v>
      </c>
      <c r="D18" s="14">
        <v>150</v>
      </c>
      <c r="E18" s="14">
        <v>2</v>
      </c>
      <c r="F18" s="14">
        <v>0</v>
      </c>
      <c r="G18" s="14">
        <v>20</v>
      </c>
      <c r="H18" s="14">
        <v>1200</v>
      </c>
      <c r="I18" s="15"/>
      <c r="Q18" s="6" t="s">
        <v>21</v>
      </c>
      <c r="R18" s="6"/>
    </row>
    <row r="19" spans="2:27" x14ac:dyDescent="0.3">
      <c r="B19" s="13" t="str">
        <f t="shared" si="0"/>
        <v>Crop 3</v>
      </c>
      <c r="C19" s="14">
        <v>250</v>
      </c>
      <c r="D19" s="14">
        <v>100</v>
      </c>
      <c r="E19" s="14">
        <v>2</v>
      </c>
      <c r="F19" s="14">
        <v>0</v>
      </c>
      <c r="G19" s="16">
        <v>20</v>
      </c>
      <c r="H19" s="14">
        <v>0.6</v>
      </c>
      <c r="I19" s="15"/>
      <c r="Q19" s="6" t="s">
        <v>22</v>
      </c>
      <c r="R19" s="6"/>
    </row>
    <row r="20" spans="2:27" x14ac:dyDescent="0.3">
      <c r="B20" s="13" t="str">
        <f t="shared" si="0"/>
        <v>Crop 4</v>
      </c>
      <c r="C20" s="14">
        <v>100</v>
      </c>
      <c r="D20" s="14">
        <v>100</v>
      </c>
      <c r="E20" s="14">
        <v>2</v>
      </c>
      <c r="F20" s="14">
        <v>0</v>
      </c>
      <c r="G20" s="14">
        <v>20</v>
      </c>
      <c r="H20" s="14">
        <v>1</v>
      </c>
      <c r="I20" s="15"/>
      <c r="Q20" s="6" t="s">
        <v>23</v>
      </c>
      <c r="R20" s="6"/>
    </row>
    <row r="21" spans="2:27" x14ac:dyDescent="0.3">
      <c r="B21" s="13" t="str">
        <f t="shared" si="0"/>
        <v>Crop 5</v>
      </c>
      <c r="C21" s="16">
        <v>100</v>
      </c>
      <c r="D21" s="16">
        <v>100</v>
      </c>
      <c r="E21" s="16">
        <v>1</v>
      </c>
      <c r="F21" s="16">
        <v>10</v>
      </c>
      <c r="G21" s="18"/>
      <c r="H21" s="16">
        <v>25</v>
      </c>
      <c r="I21" s="17"/>
      <c r="Q21" s="6" t="s">
        <v>24</v>
      </c>
      <c r="R21" s="6"/>
    </row>
    <row r="22" spans="2:27" x14ac:dyDescent="0.3">
      <c r="B22" s="13" t="str">
        <f t="shared" si="0"/>
        <v>Crop 6</v>
      </c>
      <c r="C22" s="14">
        <v>200</v>
      </c>
      <c r="D22" s="14">
        <v>150</v>
      </c>
      <c r="E22" s="14">
        <v>0</v>
      </c>
      <c r="F22" s="14">
        <v>0</v>
      </c>
      <c r="G22" s="14">
        <v>20</v>
      </c>
      <c r="H22" s="14">
        <v>2000</v>
      </c>
      <c r="I22" s="15"/>
      <c r="Q22" s="6" t="s">
        <v>25</v>
      </c>
      <c r="R22" s="6"/>
    </row>
    <row r="23" spans="2:27" x14ac:dyDescent="0.3">
      <c r="B23" s="13" t="str">
        <f t="shared" si="0"/>
        <v>Crop 7</v>
      </c>
      <c r="C23" s="6"/>
      <c r="D23" s="6"/>
      <c r="E23" s="6"/>
      <c r="F23" s="6"/>
      <c r="G23" s="6"/>
      <c r="H23" s="6"/>
      <c r="I23" s="6"/>
      <c r="Q23" s="6" t="s">
        <v>26</v>
      </c>
      <c r="R23" s="6"/>
    </row>
    <row r="24" spans="2:27" x14ac:dyDescent="0.3">
      <c r="B24" s="13" t="str">
        <f t="shared" si="0"/>
        <v>Crop 8</v>
      </c>
      <c r="C24" s="6"/>
      <c r="D24" s="6"/>
      <c r="E24" s="6"/>
      <c r="F24" s="6"/>
      <c r="G24" s="6"/>
      <c r="H24" s="6"/>
      <c r="I24" s="6"/>
      <c r="Q24" s="6" t="s">
        <v>27</v>
      </c>
      <c r="R24" s="6"/>
    </row>
    <row r="25" spans="2:27" x14ac:dyDescent="0.3">
      <c r="B25" s="13" t="str">
        <f t="shared" si="0"/>
        <v>Crop 9</v>
      </c>
      <c r="C25" s="6"/>
      <c r="D25" s="6"/>
      <c r="E25" s="6"/>
      <c r="F25" s="6"/>
      <c r="G25" s="6"/>
      <c r="H25" s="6"/>
      <c r="I25" s="6"/>
      <c r="Q25" s="6" t="s">
        <v>28</v>
      </c>
      <c r="R25" s="6"/>
    </row>
    <row r="26" spans="2:27" x14ac:dyDescent="0.3">
      <c r="B26" s="13" t="str">
        <f t="shared" si="0"/>
        <v>Crop 10</v>
      </c>
      <c r="C26" s="6"/>
      <c r="D26" s="6"/>
      <c r="E26" s="6"/>
      <c r="F26" s="6"/>
      <c r="G26" s="6"/>
      <c r="H26" s="6"/>
      <c r="I26" s="6"/>
      <c r="Q26" s="6" t="s">
        <v>29</v>
      </c>
      <c r="R26" s="6"/>
    </row>
    <row r="27" spans="2:27" x14ac:dyDescent="0.3">
      <c r="B27" s="19"/>
      <c r="C27" s="12"/>
      <c r="D27" s="12"/>
      <c r="E27" s="12"/>
      <c r="F27" s="12"/>
      <c r="G27" s="12"/>
      <c r="H27" s="12"/>
      <c r="I27" s="12"/>
    </row>
    <row r="28" spans="2:27" x14ac:dyDescent="0.3">
      <c r="B28" s="19"/>
      <c r="C28" s="12"/>
      <c r="D28" s="12"/>
      <c r="E28" s="12"/>
      <c r="F28" s="12"/>
      <c r="G28" s="12"/>
      <c r="H28" s="12"/>
      <c r="I28" s="12"/>
    </row>
    <row r="29" spans="2:27" x14ac:dyDescent="0.3">
      <c r="Q29" s="141" t="s">
        <v>32</v>
      </c>
      <c r="R29" s="141"/>
      <c r="S29" s="141"/>
    </row>
    <row r="30" spans="2:27" x14ac:dyDescent="0.3">
      <c r="B30" s="134" t="s">
        <v>33</v>
      </c>
      <c r="C30" s="135"/>
      <c r="D30" s="135"/>
      <c r="E30" s="136"/>
      <c r="F30" s="137" t="s">
        <v>30</v>
      </c>
      <c r="G30" s="138"/>
      <c r="H30" s="138"/>
      <c r="I30" s="139"/>
      <c r="J30" s="140" t="s">
        <v>34</v>
      </c>
      <c r="K30" s="140"/>
      <c r="L30" s="140"/>
      <c r="Q30" s="134" t="s">
        <v>33</v>
      </c>
      <c r="R30" s="135"/>
      <c r="S30" s="135"/>
      <c r="T30" s="136"/>
      <c r="U30" s="137" t="s">
        <v>30</v>
      </c>
      <c r="V30" s="138"/>
      <c r="W30" s="138"/>
      <c r="X30" s="139"/>
      <c r="Y30" s="140" t="s">
        <v>34</v>
      </c>
      <c r="Z30" s="140"/>
      <c r="AA30" s="140"/>
    </row>
    <row r="31" spans="2:27" ht="37.5" x14ac:dyDescent="0.3">
      <c r="B31" s="20" t="s">
        <v>2</v>
      </c>
      <c r="C31" s="20" t="s">
        <v>35</v>
      </c>
      <c r="D31" s="21" t="s">
        <v>36</v>
      </c>
      <c r="E31" s="21" t="s">
        <v>37</v>
      </c>
      <c r="F31" s="20" t="s">
        <v>2</v>
      </c>
      <c r="G31" s="20" t="s">
        <v>35</v>
      </c>
      <c r="H31" s="21" t="s">
        <v>36</v>
      </c>
      <c r="I31" s="21" t="s">
        <v>37</v>
      </c>
      <c r="J31" s="22" t="s">
        <v>36</v>
      </c>
      <c r="K31" s="22" t="s">
        <v>37</v>
      </c>
      <c r="L31" s="22" t="s">
        <v>38</v>
      </c>
      <c r="Q31" s="20" t="s">
        <v>2</v>
      </c>
      <c r="R31" s="20"/>
      <c r="S31" s="21" t="s">
        <v>3</v>
      </c>
      <c r="T31" s="21" t="s">
        <v>4</v>
      </c>
      <c r="U31" s="20" t="s">
        <v>2</v>
      </c>
      <c r="V31" s="20"/>
      <c r="W31" s="21" t="s">
        <v>3</v>
      </c>
      <c r="X31" s="21" t="s">
        <v>4</v>
      </c>
      <c r="Y31" s="22" t="s">
        <v>3</v>
      </c>
      <c r="Z31" s="22" t="s">
        <v>4</v>
      </c>
      <c r="AA31" s="22" t="s">
        <v>38</v>
      </c>
    </row>
    <row r="32" spans="2:27" x14ac:dyDescent="0.3">
      <c r="B32" s="23" t="str">
        <f>B6</f>
        <v>maize</v>
      </c>
      <c r="C32" s="24">
        <f>R6</f>
        <v>30</v>
      </c>
      <c r="D32" s="25">
        <f t="shared" ref="D32:D41" si="4">C6*C32/100</f>
        <v>30</v>
      </c>
      <c r="E32" s="26">
        <f t="shared" ref="E32:E41" si="5">D6*C32/100</f>
        <v>0</v>
      </c>
      <c r="F32" s="23" t="str">
        <f>Q17</f>
        <v>Crop 1</v>
      </c>
      <c r="G32" s="23">
        <f>R17</f>
        <v>0</v>
      </c>
      <c r="H32" s="26">
        <f t="shared" ref="H32:H41" si="6">C17*G32/100</f>
        <v>0</v>
      </c>
      <c r="I32" s="26">
        <f t="shared" ref="I32:I41" si="7">D17*G32/100</f>
        <v>0</v>
      </c>
      <c r="J32" s="26">
        <f>D32+H32</f>
        <v>30</v>
      </c>
      <c r="K32" s="26">
        <f>E32+I32</f>
        <v>0</v>
      </c>
      <c r="L32" s="26">
        <f>K32+J32</f>
        <v>30</v>
      </c>
      <c r="Q32" s="23">
        <v>1</v>
      </c>
      <c r="R32" s="24"/>
      <c r="S32" s="25">
        <f>$J$5*D32</f>
        <v>36000</v>
      </c>
      <c r="T32" s="25">
        <f>$K$5*E32</f>
        <v>0</v>
      </c>
      <c r="U32" s="25">
        <v>1</v>
      </c>
      <c r="V32" s="25"/>
      <c r="W32" s="25">
        <f>$J$5*H32</f>
        <v>0</v>
      </c>
      <c r="X32" s="25">
        <f>$K$5*I32</f>
        <v>0</v>
      </c>
      <c r="Y32" s="25">
        <f>S32+W32</f>
        <v>36000</v>
      </c>
      <c r="Z32" s="25">
        <f>T32+X32</f>
        <v>0</v>
      </c>
      <c r="AA32" s="25">
        <f>Y32+Z32</f>
        <v>36000</v>
      </c>
    </row>
    <row r="33" spans="2:29" x14ac:dyDescent="0.3">
      <c r="B33" s="23" t="str">
        <f t="shared" ref="B33:B41" si="8">B7</f>
        <v>Crop 2</v>
      </c>
      <c r="C33" s="24">
        <f t="shared" ref="C33:C41" si="9">R7</f>
        <v>0</v>
      </c>
      <c r="D33" s="25">
        <f t="shared" si="4"/>
        <v>0</v>
      </c>
      <c r="E33" s="26">
        <f t="shared" si="5"/>
        <v>0</v>
      </c>
      <c r="F33" s="23" t="str">
        <f t="shared" ref="F33:G41" si="10">Q18</f>
        <v>Crop 2</v>
      </c>
      <c r="G33" s="23">
        <f t="shared" si="10"/>
        <v>0</v>
      </c>
      <c r="H33" s="26">
        <f t="shared" si="6"/>
        <v>0</v>
      </c>
      <c r="I33" s="26">
        <f t="shared" si="7"/>
        <v>0</v>
      </c>
      <c r="J33" s="26">
        <f t="shared" ref="J33:K41" si="11">D33+H33</f>
        <v>0</v>
      </c>
      <c r="K33" s="26">
        <f t="shared" si="11"/>
        <v>0</v>
      </c>
      <c r="L33" s="26">
        <f t="shared" ref="L33:L41" si="12">K33+J33</f>
        <v>0</v>
      </c>
      <c r="Q33" s="23">
        <v>2</v>
      </c>
      <c r="R33" s="24"/>
      <c r="S33" s="25">
        <f t="shared" ref="S33:S41" si="13">$J$5*D33</f>
        <v>0</v>
      </c>
      <c r="T33" s="25">
        <f t="shared" ref="T33:T41" si="14">$K$5*E33</f>
        <v>0</v>
      </c>
      <c r="U33" s="25">
        <v>2</v>
      </c>
      <c r="V33" s="25"/>
      <c r="W33" s="25">
        <f t="shared" ref="W33:W41" si="15">$J$5*H33</f>
        <v>0</v>
      </c>
      <c r="X33" s="25">
        <f t="shared" ref="X33:X41" si="16">$K$5*I33</f>
        <v>0</v>
      </c>
      <c r="Y33" s="25">
        <f t="shared" ref="Y33:Z41" si="17">S33+W33</f>
        <v>0</v>
      </c>
      <c r="Z33" s="25">
        <f t="shared" si="17"/>
        <v>0</v>
      </c>
      <c r="AA33" s="25">
        <f t="shared" ref="AA33:AA41" si="18">Y33+Z33</f>
        <v>0</v>
      </c>
    </row>
    <row r="34" spans="2:29" x14ac:dyDescent="0.3">
      <c r="B34" s="23" t="str">
        <f t="shared" si="8"/>
        <v>Crop 3</v>
      </c>
      <c r="C34" s="24">
        <f t="shared" si="9"/>
        <v>0</v>
      </c>
      <c r="D34" s="25">
        <f t="shared" si="4"/>
        <v>0</v>
      </c>
      <c r="E34" s="26">
        <f t="shared" si="5"/>
        <v>0</v>
      </c>
      <c r="F34" s="23" t="str">
        <f t="shared" si="10"/>
        <v>Crop 3</v>
      </c>
      <c r="G34" s="23">
        <f t="shared" si="10"/>
        <v>0</v>
      </c>
      <c r="H34" s="26">
        <f t="shared" si="6"/>
        <v>0</v>
      </c>
      <c r="I34" s="26">
        <f t="shared" si="7"/>
        <v>0</v>
      </c>
      <c r="J34" s="26">
        <f t="shared" si="11"/>
        <v>0</v>
      </c>
      <c r="K34" s="26">
        <f t="shared" si="11"/>
        <v>0</v>
      </c>
      <c r="L34" s="26">
        <f t="shared" si="12"/>
        <v>0</v>
      </c>
      <c r="Q34" s="23">
        <v>3</v>
      </c>
      <c r="R34" s="24"/>
      <c r="S34" s="25">
        <f t="shared" si="13"/>
        <v>0</v>
      </c>
      <c r="T34" s="25">
        <f t="shared" si="14"/>
        <v>0</v>
      </c>
      <c r="U34" s="25">
        <v>3</v>
      </c>
      <c r="V34" s="25"/>
      <c r="W34" s="25">
        <f t="shared" si="15"/>
        <v>0</v>
      </c>
      <c r="X34" s="25">
        <f t="shared" si="16"/>
        <v>0</v>
      </c>
      <c r="Y34" s="25">
        <f t="shared" si="17"/>
        <v>0</v>
      </c>
      <c r="Z34" s="25">
        <f t="shared" si="17"/>
        <v>0</v>
      </c>
      <c r="AA34" s="25">
        <f t="shared" si="18"/>
        <v>0</v>
      </c>
    </row>
    <row r="35" spans="2:29" x14ac:dyDescent="0.3">
      <c r="B35" s="23" t="str">
        <f t="shared" si="8"/>
        <v>Crop 4</v>
      </c>
      <c r="C35" s="24">
        <f t="shared" si="9"/>
        <v>0</v>
      </c>
      <c r="D35" s="25">
        <f t="shared" si="4"/>
        <v>0</v>
      </c>
      <c r="E35" s="26">
        <f t="shared" si="5"/>
        <v>0</v>
      </c>
      <c r="F35" s="23" t="str">
        <f t="shared" si="10"/>
        <v>Crop 4</v>
      </c>
      <c r="G35" s="23">
        <f t="shared" si="10"/>
        <v>0</v>
      </c>
      <c r="H35" s="26">
        <f t="shared" si="6"/>
        <v>0</v>
      </c>
      <c r="I35" s="26">
        <f t="shared" si="7"/>
        <v>0</v>
      </c>
      <c r="J35" s="26">
        <f t="shared" si="11"/>
        <v>0</v>
      </c>
      <c r="K35" s="26">
        <f t="shared" si="11"/>
        <v>0</v>
      </c>
      <c r="L35" s="26">
        <f t="shared" si="12"/>
        <v>0</v>
      </c>
      <c r="Q35" s="23">
        <v>4</v>
      </c>
      <c r="R35" s="24"/>
      <c r="S35" s="25">
        <f t="shared" si="13"/>
        <v>0</v>
      </c>
      <c r="T35" s="25">
        <f t="shared" si="14"/>
        <v>0</v>
      </c>
      <c r="U35" s="25">
        <v>4</v>
      </c>
      <c r="V35" s="25"/>
      <c r="W35" s="25">
        <f t="shared" si="15"/>
        <v>0</v>
      </c>
      <c r="X35" s="25">
        <f t="shared" si="16"/>
        <v>0</v>
      </c>
      <c r="Y35" s="25">
        <f t="shared" si="17"/>
        <v>0</v>
      </c>
      <c r="Z35" s="25">
        <f t="shared" si="17"/>
        <v>0</v>
      </c>
      <c r="AA35" s="25">
        <f t="shared" si="18"/>
        <v>0</v>
      </c>
    </row>
    <row r="36" spans="2:29" x14ac:dyDescent="0.3">
      <c r="B36" s="23" t="str">
        <f t="shared" si="8"/>
        <v>Crop 5</v>
      </c>
      <c r="C36" s="24">
        <f t="shared" si="9"/>
        <v>0</v>
      </c>
      <c r="D36" s="25">
        <f t="shared" si="4"/>
        <v>0</v>
      </c>
      <c r="E36" s="26">
        <f t="shared" si="5"/>
        <v>0</v>
      </c>
      <c r="F36" s="23" t="str">
        <f t="shared" si="10"/>
        <v>Crop 5</v>
      </c>
      <c r="G36" s="23">
        <f t="shared" si="10"/>
        <v>0</v>
      </c>
      <c r="H36" s="26">
        <f t="shared" si="6"/>
        <v>0</v>
      </c>
      <c r="I36" s="26">
        <f t="shared" si="7"/>
        <v>0</v>
      </c>
      <c r="J36" s="26">
        <f t="shared" si="11"/>
        <v>0</v>
      </c>
      <c r="K36" s="26">
        <f t="shared" si="11"/>
        <v>0</v>
      </c>
      <c r="L36" s="26">
        <f t="shared" si="12"/>
        <v>0</v>
      </c>
      <c r="Q36" s="27">
        <v>5</v>
      </c>
      <c r="R36" s="28"/>
      <c r="S36" s="25">
        <f t="shared" si="13"/>
        <v>0</v>
      </c>
      <c r="T36" s="25">
        <f t="shared" si="14"/>
        <v>0</v>
      </c>
      <c r="U36" s="25">
        <v>5</v>
      </c>
      <c r="V36" s="25"/>
      <c r="W36" s="25">
        <f t="shared" si="15"/>
        <v>0</v>
      </c>
      <c r="X36" s="25">
        <f t="shared" si="16"/>
        <v>0</v>
      </c>
      <c r="Y36" s="25">
        <f t="shared" si="17"/>
        <v>0</v>
      </c>
      <c r="Z36" s="25">
        <f t="shared" si="17"/>
        <v>0</v>
      </c>
      <c r="AA36" s="25">
        <f t="shared" si="18"/>
        <v>0</v>
      </c>
    </row>
    <row r="37" spans="2:29" x14ac:dyDescent="0.3">
      <c r="B37" s="23" t="str">
        <f t="shared" si="8"/>
        <v>Crop 6</v>
      </c>
      <c r="C37" s="24">
        <f t="shared" si="9"/>
        <v>0</v>
      </c>
      <c r="D37" s="25">
        <f t="shared" si="4"/>
        <v>0</v>
      </c>
      <c r="E37" s="26">
        <f t="shared" si="5"/>
        <v>0</v>
      </c>
      <c r="F37" s="23" t="str">
        <f t="shared" si="10"/>
        <v>Crop 6</v>
      </c>
      <c r="G37" s="23">
        <f t="shared" si="10"/>
        <v>0</v>
      </c>
      <c r="H37" s="26">
        <f t="shared" si="6"/>
        <v>0</v>
      </c>
      <c r="I37" s="26">
        <f t="shared" si="7"/>
        <v>0</v>
      </c>
      <c r="J37" s="26">
        <f t="shared" si="11"/>
        <v>0</v>
      </c>
      <c r="K37" s="26">
        <f t="shared" si="11"/>
        <v>0</v>
      </c>
      <c r="L37" s="26">
        <f t="shared" si="12"/>
        <v>0</v>
      </c>
      <c r="Q37" s="27">
        <v>6</v>
      </c>
      <c r="R37" s="28"/>
      <c r="S37" s="25">
        <f t="shared" si="13"/>
        <v>0</v>
      </c>
      <c r="T37" s="25">
        <f t="shared" si="14"/>
        <v>0</v>
      </c>
      <c r="U37" s="25">
        <v>6</v>
      </c>
      <c r="V37" s="25"/>
      <c r="W37" s="25">
        <f t="shared" si="15"/>
        <v>0</v>
      </c>
      <c r="X37" s="25">
        <f t="shared" si="16"/>
        <v>0</v>
      </c>
      <c r="Y37" s="25">
        <f t="shared" si="17"/>
        <v>0</v>
      </c>
      <c r="Z37" s="25">
        <f t="shared" si="17"/>
        <v>0</v>
      </c>
      <c r="AA37" s="25">
        <f t="shared" si="18"/>
        <v>0</v>
      </c>
    </row>
    <row r="38" spans="2:29" x14ac:dyDescent="0.3">
      <c r="B38" s="23" t="str">
        <f t="shared" si="8"/>
        <v>Crop 7</v>
      </c>
      <c r="C38" s="24">
        <f t="shared" si="9"/>
        <v>0</v>
      </c>
      <c r="D38" s="25">
        <f t="shared" si="4"/>
        <v>0</v>
      </c>
      <c r="E38" s="26">
        <f t="shared" si="5"/>
        <v>0</v>
      </c>
      <c r="F38" s="23" t="str">
        <f t="shared" si="10"/>
        <v>Crop 7</v>
      </c>
      <c r="G38" s="23">
        <f t="shared" si="10"/>
        <v>0</v>
      </c>
      <c r="H38" s="26">
        <f t="shared" si="6"/>
        <v>0</v>
      </c>
      <c r="I38" s="26">
        <f t="shared" si="7"/>
        <v>0</v>
      </c>
      <c r="J38" s="26">
        <f t="shared" si="11"/>
        <v>0</v>
      </c>
      <c r="K38" s="26">
        <f t="shared" si="11"/>
        <v>0</v>
      </c>
      <c r="L38" s="26">
        <f t="shared" si="12"/>
        <v>0</v>
      </c>
      <c r="Q38" s="29">
        <v>7</v>
      </c>
      <c r="R38" s="30"/>
      <c r="S38" s="25">
        <f t="shared" si="13"/>
        <v>0</v>
      </c>
      <c r="T38" s="25">
        <f t="shared" si="14"/>
        <v>0</v>
      </c>
      <c r="U38" s="25">
        <v>7</v>
      </c>
      <c r="V38" s="25"/>
      <c r="W38" s="25">
        <f t="shared" si="15"/>
        <v>0</v>
      </c>
      <c r="X38" s="25">
        <f t="shared" si="16"/>
        <v>0</v>
      </c>
      <c r="Y38" s="25">
        <f t="shared" si="17"/>
        <v>0</v>
      </c>
      <c r="Z38" s="25">
        <f t="shared" si="17"/>
        <v>0</v>
      </c>
      <c r="AA38" s="25">
        <f t="shared" si="18"/>
        <v>0</v>
      </c>
    </row>
    <row r="39" spans="2:29" x14ac:dyDescent="0.3">
      <c r="B39" s="23" t="str">
        <f t="shared" si="8"/>
        <v>Crop 8</v>
      </c>
      <c r="C39" s="24">
        <f t="shared" si="9"/>
        <v>0</v>
      </c>
      <c r="D39" s="25">
        <f t="shared" si="4"/>
        <v>0</v>
      </c>
      <c r="E39" s="26">
        <f t="shared" si="5"/>
        <v>0</v>
      </c>
      <c r="F39" s="23" t="str">
        <f t="shared" si="10"/>
        <v>Crop 8</v>
      </c>
      <c r="G39" s="23">
        <f t="shared" si="10"/>
        <v>0</v>
      </c>
      <c r="H39" s="26">
        <f t="shared" si="6"/>
        <v>0</v>
      </c>
      <c r="I39" s="26">
        <f t="shared" si="7"/>
        <v>0</v>
      </c>
      <c r="J39" s="26">
        <f t="shared" si="11"/>
        <v>0</v>
      </c>
      <c r="K39" s="26">
        <f t="shared" si="11"/>
        <v>0</v>
      </c>
      <c r="L39" s="26">
        <f t="shared" si="12"/>
        <v>0</v>
      </c>
      <c r="Q39" s="27">
        <v>8</v>
      </c>
      <c r="R39" s="28"/>
      <c r="S39" s="25">
        <f t="shared" si="13"/>
        <v>0</v>
      </c>
      <c r="T39" s="25">
        <f t="shared" si="14"/>
        <v>0</v>
      </c>
      <c r="U39" s="25">
        <v>8</v>
      </c>
      <c r="V39" s="25"/>
      <c r="W39" s="25">
        <f t="shared" si="15"/>
        <v>0</v>
      </c>
      <c r="X39" s="25">
        <f t="shared" si="16"/>
        <v>0</v>
      </c>
      <c r="Y39" s="25">
        <f t="shared" si="17"/>
        <v>0</v>
      </c>
      <c r="Z39" s="25">
        <f t="shared" si="17"/>
        <v>0</v>
      </c>
      <c r="AA39" s="25">
        <f t="shared" si="18"/>
        <v>0</v>
      </c>
    </row>
    <row r="40" spans="2:29" x14ac:dyDescent="0.3">
      <c r="B40" s="23" t="str">
        <f t="shared" si="8"/>
        <v>Crop 9</v>
      </c>
      <c r="C40" s="24">
        <f t="shared" si="9"/>
        <v>0</v>
      </c>
      <c r="D40" s="25">
        <f t="shared" si="4"/>
        <v>0</v>
      </c>
      <c r="E40" s="26">
        <f t="shared" si="5"/>
        <v>0</v>
      </c>
      <c r="F40" s="23" t="str">
        <f t="shared" si="10"/>
        <v>Crop 9</v>
      </c>
      <c r="G40" s="23">
        <f t="shared" si="10"/>
        <v>0</v>
      </c>
      <c r="H40" s="26">
        <f t="shared" si="6"/>
        <v>0</v>
      </c>
      <c r="I40" s="26">
        <f t="shared" si="7"/>
        <v>0</v>
      </c>
      <c r="J40" s="26">
        <f t="shared" si="11"/>
        <v>0</v>
      </c>
      <c r="K40" s="26">
        <f t="shared" si="11"/>
        <v>0</v>
      </c>
      <c r="L40" s="26">
        <f t="shared" si="12"/>
        <v>0</v>
      </c>
      <c r="Q40" s="27">
        <v>9</v>
      </c>
      <c r="R40" s="28"/>
      <c r="S40" s="25">
        <f t="shared" si="13"/>
        <v>0</v>
      </c>
      <c r="T40" s="25">
        <f t="shared" si="14"/>
        <v>0</v>
      </c>
      <c r="U40" s="25">
        <v>9</v>
      </c>
      <c r="V40" s="25"/>
      <c r="W40" s="25">
        <f t="shared" si="15"/>
        <v>0</v>
      </c>
      <c r="X40" s="25">
        <f t="shared" si="16"/>
        <v>0</v>
      </c>
      <c r="Y40" s="25">
        <f t="shared" si="17"/>
        <v>0</v>
      </c>
      <c r="Z40" s="25">
        <f t="shared" si="17"/>
        <v>0</v>
      </c>
      <c r="AA40" s="25">
        <f t="shared" si="18"/>
        <v>0</v>
      </c>
    </row>
    <row r="41" spans="2:29" x14ac:dyDescent="0.3">
      <c r="B41" s="23" t="str">
        <f t="shared" si="8"/>
        <v>Crop 10</v>
      </c>
      <c r="C41" s="24">
        <f t="shared" si="9"/>
        <v>0</v>
      </c>
      <c r="D41" s="25">
        <f t="shared" si="4"/>
        <v>0</v>
      </c>
      <c r="E41" s="26">
        <f t="shared" si="5"/>
        <v>0</v>
      </c>
      <c r="F41" s="23" t="str">
        <f t="shared" si="10"/>
        <v>Crop 10</v>
      </c>
      <c r="G41" s="23">
        <f t="shared" si="10"/>
        <v>0</v>
      </c>
      <c r="H41" s="26">
        <f t="shared" si="6"/>
        <v>0</v>
      </c>
      <c r="I41" s="26">
        <f t="shared" si="7"/>
        <v>0</v>
      </c>
      <c r="J41" s="26">
        <f t="shared" si="11"/>
        <v>0</v>
      </c>
      <c r="K41" s="26">
        <f t="shared" si="11"/>
        <v>0</v>
      </c>
      <c r="L41" s="26">
        <f t="shared" si="12"/>
        <v>0</v>
      </c>
      <c r="Q41" s="27">
        <v>10</v>
      </c>
      <c r="R41" s="28"/>
      <c r="S41" s="25">
        <f t="shared" si="13"/>
        <v>0</v>
      </c>
      <c r="T41" s="25">
        <f t="shared" si="14"/>
        <v>0</v>
      </c>
      <c r="U41" s="25">
        <v>10</v>
      </c>
      <c r="V41" s="25"/>
      <c r="W41" s="25">
        <f t="shared" si="15"/>
        <v>0</v>
      </c>
      <c r="X41" s="25">
        <f t="shared" si="16"/>
        <v>0</v>
      </c>
      <c r="Y41" s="25">
        <f t="shared" si="17"/>
        <v>0</v>
      </c>
      <c r="Z41" s="25">
        <f t="shared" si="17"/>
        <v>0</v>
      </c>
      <c r="AA41" s="25">
        <f t="shared" si="18"/>
        <v>0</v>
      </c>
    </row>
    <row r="42" spans="2:29" x14ac:dyDescent="0.3">
      <c r="B42" s="27"/>
      <c r="C42" s="31"/>
      <c r="D42" s="31">
        <f>SUM(D32:D41)</f>
        <v>30</v>
      </c>
      <c r="E42" s="31">
        <f t="shared" ref="E42:L42" si="19">SUM(E32:E41)</f>
        <v>0</v>
      </c>
      <c r="F42" s="31"/>
      <c r="G42" s="31">
        <f t="shared" si="19"/>
        <v>0</v>
      </c>
      <c r="H42" s="31">
        <f t="shared" si="19"/>
        <v>0</v>
      </c>
      <c r="I42" s="31">
        <f t="shared" si="19"/>
        <v>0</v>
      </c>
      <c r="J42" s="31">
        <f t="shared" si="19"/>
        <v>30</v>
      </c>
      <c r="K42" s="31">
        <f t="shared" si="19"/>
        <v>0</v>
      </c>
      <c r="L42" s="31">
        <f t="shared" si="19"/>
        <v>30</v>
      </c>
      <c r="Q42" s="27"/>
      <c r="R42" s="31"/>
      <c r="S42" s="31">
        <f>SUM(S32:S41)</f>
        <v>36000</v>
      </c>
      <c r="T42" s="31">
        <f t="shared" ref="T42:AA42" si="20">SUM(T32:T41)</f>
        <v>0</v>
      </c>
      <c r="U42" s="31"/>
      <c r="V42" s="31">
        <f t="shared" si="20"/>
        <v>0</v>
      </c>
      <c r="W42" s="31">
        <f t="shared" si="20"/>
        <v>0</v>
      </c>
      <c r="X42" s="31">
        <f t="shared" si="20"/>
        <v>0</v>
      </c>
      <c r="Y42" s="31">
        <f t="shared" si="20"/>
        <v>36000</v>
      </c>
      <c r="Z42" s="31">
        <f t="shared" si="20"/>
        <v>0</v>
      </c>
      <c r="AA42" s="31">
        <f t="shared" si="20"/>
        <v>36000</v>
      </c>
    </row>
    <row r="46" spans="2:29" x14ac:dyDescent="0.3">
      <c r="B46" s="2" t="s">
        <v>39</v>
      </c>
      <c r="C46" s="2"/>
      <c r="D46" s="2"/>
      <c r="E46" s="2"/>
      <c r="F46" s="2"/>
      <c r="G46" s="2"/>
      <c r="H46" s="2"/>
      <c r="I46" s="2"/>
      <c r="J46" s="2"/>
      <c r="K46" s="2"/>
      <c r="Q46" s="2" t="s">
        <v>40</v>
      </c>
      <c r="R46" s="2"/>
      <c r="S46" s="2"/>
      <c r="T46" s="2"/>
      <c r="U46" s="2"/>
      <c r="V46" s="2"/>
      <c r="W46" s="2"/>
      <c r="X46" s="2"/>
      <c r="Y46" s="2"/>
      <c r="Z46" s="2"/>
    </row>
    <row r="47" spans="2:29" ht="15" customHeight="1" x14ac:dyDescent="0.3">
      <c r="B47" s="137" t="s">
        <v>41</v>
      </c>
      <c r="C47" s="138"/>
      <c r="D47" s="138"/>
      <c r="E47" s="138"/>
      <c r="F47" s="139"/>
      <c r="G47" s="137" t="s">
        <v>42</v>
      </c>
      <c r="H47" s="138"/>
      <c r="I47" s="138"/>
      <c r="J47" s="138"/>
      <c r="K47" s="139"/>
      <c r="L47" s="140" t="s">
        <v>43</v>
      </c>
      <c r="M47" s="140"/>
      <c r="N47" s="140"/>
      <c r="O47" s="32"/>
      <c r="Q47" s="137" t="s">
        <v>41</v>
      </c>
      <c r="R47" s="138"/>
      <c r="S47" s="138"/>
      <c r="T47" s="138"/>
      <c r="U47" s="139"/>
      <c r="V47" s="137" t="s">
        <v>42</v>
      </c>
      <c r="W47" s="138"/>
      <c r="X47" s="138"/>
      <c r="Y47" s="138"/>
      <c r="Z47" s="139"/>
      <c r="AA47" s="140" t="s">
        <v>43</v>
      </c>
      <c r="AB47" s="140"/>
      <c r="AC47" s="140"/>
    </row>
    <row r="48" spans="2:29" ht="41.25" customHeight="1" x14ac:dyDescent="0.3">
      <c r="B48" s="4" t="s">
        <v>2</v>
      </c>
      <c r="C48" s="4" t="s">
        <v>35</v>
      </c>
      <c r="D48" s="21" t="s">
        <v>44</v>
      </c>
      <c r="E48" s="21" t="s">
        <v>45</v>
      </c>
      <c r="F48" s="21" t="s">
        <v>46</v>
      </c>
      <c r="G48" s="4" t="s">
        <v>2</v>
      </c>
      <c r="H48" s="4" t="s">
        <v>35</v>
      </c>
      <c r="I48" s="21" t="s">
        <v>47</v>
      </c>
      <c r="J48" s="21" t="s">
        <v>45</v>
      </c>
      <c r="K48" s="21" t="s">
        <v>46</v>
      </c>
      <c r="L48" s="29" t="s">
        <v>47</v>
      </c>
      <c r="M48" s="29" t="s">
        <v>48</v>
      </c>
      <c r="N48" s="29" t="s">
        <v>49</v>
      </c>
      <c r="O48" s="33"/>
      <c r="Q48" s="4" t="s">
        <v>2</v>
      </c>
      <c r="R48" s="4"/>
      <c r="S48" s="21" t="s">
        <v>50</v>
      </c>
      <c r="T48" s="21" t="s">
        <v>51</v>
      </c>
      <c r="U48" s="21" t="s">
        <v>52</v>
      </c>
      <c r="V48" s="4" t="s">
        <v>2</v>
      </c>
      <c r="W48" s="4"/>
      <c r="X48" s="21" t="s">
        <v>53</v>
      </c>
      <c r="Y48" s="21" t="s">
        <v>51</v>
      </c>
      <c r="Z48" s="21" t="s">
        <v>6</v>
      </c>
      <c r="AA48" s="29" t="s">
        <v>54</v>
      </c>
      <c r="AB48" s="29" t="s">
        <v>55</v>
      </c>
      <c r="AC48" s="29" t="s">
        <v>56</v>
      </c>
    </row>
    <row r="49" spans="2:29" x14ac:dyDescent="0.3">
      <c r="B49" s="23" t="str">
        <f>B32</f>
        <v>maize</v>
      </c>
      <c r="C49" s="24">
        <f>C32</f>
        <v>30</v>
      </c>
      <c r="D49" s="25">
        <f>C49*H6/100</f>
        <v>9</v>
      </c>
      <c r="E49" s="26">
        <f>C49*E6*0.3</f>
        <v>18</v>
      </c>
      <c r="F49" s="23">
        <f>C49*G6</f>
        <v>600</v>
      </c>
      <c r="G49" s="23" t="str">
        <f>F32</f>
        <v>Crop 1</v>
      </c>
      <c r="H49" s="24">
        <f>G32</f>
        <v>0</v>
      </c>
      <c r="I49" s="34">
        <f>H49*H17/100</f>
        <v>0</v>
      </c>
      <c r="J49" s="34">
        <f>H49*E17*0.45</f>
        <v>0</v>
      </c>
      <c r="K49" s="34">
        <f>H49*20</f>
        <v>0</v>
      </c>
      <c r="L49" s="28">
        <f>D49+I49</f>
        <v>9</v>
      </c>
      <c r="M49" s="28">
        <f>E49+J49</f>
        <v>18</v>
      </c>
      <c r="N49" s="28">
        <f>F49+K49</f>
        <v>600</v>
      </c>
      <c r="O49" s="35"/>
      <c r="Q49" s="23" t="str">
        <f>B49</f>
        <v>maize</v>
      </c>
      <c r="R49" s="24"/>
      <c r="S49" s="25">
        <f t="shared" ref="S49:S58" si="21">I6*D49</f>
        <v>0</v>
      </c>
      <c r="T49" s="36">
        <f>$L$5*E49</f>
        <v>0</v>
      </c>
      <c r="U49" s="36">
        <f>$M$5*F49</f>
        <v>0</v>
      </c>
      <c r="V49" s="23" t="str">
        <f>G49</f>
        <v>Crop 1</v>
      </c>
      <c r="W49" s="23"/>
      <c r="X49" s="25">
        <f t="shared" ref="X49:X58" si="22">I17*I49</f>
        <v>0</v>
      </c>
      <c r="Y49" s="36">
        <f>$L$5*J49</f>
        <v>0</v>
      </c>
      <c r="Z49" s="36">
        <f>$M$5*K49</f>
        <v>0</v>
      </c>
      <c r="AA49" s="28">
        <f>S49+X49</f>
        <v>0</v>
      </c>
      <c r="AB49" s="28">
        <f>T49+Y49</f>
        <v>0</v>
      </c>
      <c r="AC49" s="28">
        <f>U49+Z49</f>
        <v>0</v>
      </c>
    </row>
    <row r="50" spans="2:29" x14ac:dyDescent="0.3">
      <c r="B50" s="23" t="str">
        <f t="shared" ref="B50:C58" si="23">B33</f>
        <v>Crop 2</v>
      </c>
      <c r="C50" s="24">
        <f t="shared" si="23"/>
        <v>0</v>
      </c>
      <c r="D50" s="25">
        <f>C50*H9/100</f>
        <v>0</v>
      </c>
      <c r="E50" s="26">
        <f>C50*E9*0.3</f>
        <v>0</v>
      </c>
      <c r="F50" s="23">
        <f>C50*20</f>
        <v>0</v>
      </c>
      <c r="G50" s="23" t="str">
        <f t="shared" ref="G50:H58" si="24">F33</f>
        <v>Crop 2</v>
      </c>
      <c r="H50" s="24">
        <f t="shared" si="24"/>
        <v>0</v>
      </c>
      <c r="I50" s="34">
        <f>H50*H18/100</f>
        <v>0</v>
      </c>
      <c r="J50" s="34">
        <f>H50*E18*0.45</f>
        <v>0</v>
      </c>
      <c r="K50" s="34">
        <f t="shared" ref="K50:K58" si="25">H50*20</f>
        <v>0</v>
      </c>
      <c r="L50" s="28">
        <f t="shared" ref="L50:N58" si="26">D50+I50</f>
        <v>0</v>
      </c>
      <c r="M50" s="28">
        <f t="shared" si="26"/>
        <v>0</v>
      </c>
      <c r="N50" s="28">
        <f t="shared" si="26"/>
        <v>0</v>
      </c>
      <c r="O50" s="35"/>
      <c r="Q50" s="23" t="str">
        <f t="shared" ref="Q50:Q58" si="27">B50</f>
        <v>Crop 2</v>
      </c>
      <c r="R50" s="24"/>
      <c r="S50" s="25">
        <f t="shared" si="21"/>
        <v>0</v>
      </c>
      <c r="T50" s="36">
        <f t="shared" ref="T50:T58" si="28">$L$5*E50</f>
        <v>0</v>
      </c>
      <c r="U50" s="36">
        <f t="shared" ref="U50:U58" si="29">$M$5*F50</f>
        <v>0</v>
      </c>
      <c r="V50" s="23" t="str">
        <f t="shared" ref="V50:V58" si="30">G50</f>
        <v>Crop 2</v>
      </c>
      <c r="W50" s="23"/>
      <c r="X50" s="25">
        <f t="shared" si="22"/>
        <v>0</v>
      </c>
      <c r="Y50" s="36">
        <f t="shared" ref="Y50:Y58" si="31">$L$5*J50</f>
        <v>0</v>
      </c>
      <c r="Z50" s="36">
        <f t="shared" ref="Z50:Z58" si="32">$M$5*K50</f>
        <v>0</v>
      </c>
      <c r="AA50" s="28">
        <f t="shared" ref="AA50:AC58" si="33">S50+X50</f>
        <v>0</v>
      </c>
      <c r="AB50" s="28">
        <f t="shared" si="33"/>
        <v>0</v>
      </c>
      <c r="AC50" s="28">
        <f t="shared" si="33"/>
        <v>0</v>
      </c>
    </row>
    <row r="51" spans="2:29" x14ac:dyDescent="0.3">
      <c r="B51" s="23" t="str">
        <f t="shared" si="23"/>
        <v>Crop 3</v>
      </c>
      <c r="C51" s="24">
        <f t="shared" si="23"/>
        <v>0</v>
      </c>
      <c r="D51" s="25">
        <f t="shared" ref="D51:D58" si="34">C51*H7/100</f>
        <v>0</v>
      </c>
      <c r="E51" s="25">
        <f t="shared" ref="E51:E58" si="35">C51*E7*0.3</f>
        <v>0</v>
      </c>
      <c r="F51" s="23">
        <f t="shared" ref="F51:F58" si="36">C51*20</f>
        <v>0</v>
      </c>
      <c r="G51" s="23" t="str">
        <f t="shared" si="24"/>
        <v>Crop 3</v>
      </c>
      <c r="H51" s="24">
        <f t="shared" si="24"/>
        <v>0</v>
      </c>
      <c r="I51" s="34">
        <f>H51*H19/100</f>
        <v>0</v>
      </c>
      <c r="J51" s="34">
        <f>H51*E19*0.45</f>
        <v>0</v>
      </c>
      <c r="K51" s="34">
        <f t="shared" si="25"/>
        <v>0</v>
      </c>
      <c r="L51" s="28">
        <f t="shared" si="26"/>
        <v>0</v>
      </c>
      <c r="M51" s="28">
        <f t="shared" si="26"/>
        <v>0</v>
      </c>
      <c r="N51" s="28">
        <f t="shared" si="26"/>
        <v>0</v>
      </c>
      <c r="O51" s="35"/>
      <c r="Q51" s="23" t="str">
        <f t="shared" si="27"/>
        <v>Crop 3</v>
      </c>
      <c r="R51" s="24"/>
      <c r="S51" s="25">
        <f t="shared" si="21"/>
        <v>0</v>
      </c>
      <c r="T51" s="36">
        <f t="shared" si="28"/>
        <v>0</v>
      </c>
      <c r="U51" s="36">
        <f t="shared" si="29"/>
        <v>0</v>
      </c>
      <c r="V51" s="23" t="str">
        <f t="shared" si="30"/>
        <v>Crop 3</v>
      </c>
      <c r="W51" s="23"/>
      <c r="X51" s="25">
        <f t="shared" si="22"/>
        <v>0</v>
      </c>
      <c r="Y51" s="36">
        <f t="shared" si="31"/>
        <v>0</v>
      </c>
      <c r="Z51" s="36">
        <f t="shared" si="32"/>
        <v>0</v>
      </c>
      <c r="AA51" s="28">
        <f t="shared" si="33"/>
        <v>0</v>
      </c>
      <c r="AB51" s="28">
        <f t="shared" si="33"/>
        <v>0</v>
      </c>
      <c r="AC51" s="28">
        <f t="shared" si="33"/>
        <v>0</v>
      </c>
    </row>
    <row r="52" spans="2:29" x14ac:dyDescent="0.3">
      <c r="B52" s="23" t="str">
        <f t="shared" si="23"/>
        <v>Crop 4</v>
      </c>
      <c r="C52" s="24">
        <f t="shared" si="23"/>
        <v>0</v>
      </c>
      <c r="D52" s="25">
        <f t="shared" si="34"/>
        <v>0</v>
      </c>
      <c r="E52" s="25">
        <f t="shared" si="35"/>
        <v>0</v>
      </c>
      <c r="F52" s="23">
        <f t="shared" si="36"/>
        <v>0</v>
      </c>
      <c r="G52" s="23" t="str">
        <f t="shared" si="24"/>
        <v>Crop 4</v>
      </c>
      <c r="H52" s="24">
        <f t="shared" si="24"/>
        <v>0</v>
      </c>
      <c r="I52" s="34">
        <f>H52*H20/100</f>
        <v>0</v>
      </c>
      <c r="J52" s="34">
        <f>H52*E20*0.45</f>
        <v>0</v>
      </c>
      <c r="K52" s="34">
        <f t="shared" si="25"/>
        <v>0</v>
      </c>
      <c r="L52" s="28">
        <f t="shared" si="26"/>
        <v>0</v>
      </c>
      <c r="M52" s="28">
        <f t="shared" si="26"/>
        <v>0</v>
      </c>
      <c r="N52" s="28">
        <f t="shared" si="26"/>
        <v>0</v>
      </c>
      <c r="O52" s="35"/>
      <c r="Q52" s="23" t="str">
        <f t="shared" si="27"/>
        <v>Crop 4</v>
      </c>
      <c r="R52" s="24"/>
      <c r="S52" s="25">
        <f t="shared" si="21"/>
        <v>0</v>
      </c>
      <c r="T52" s="36">
        <f t="shared" si="28"/>
        <v>0</v>
      </c>
      <c r="U52" s="36">
        <f t="shared" si="29"/>
        <v>0</v>
      </c>
      <c r="V52" s="23" t="str">
        <f t="shared" si="30"/>
        <v>Crop 4</v>
      </c>
      <c r="W52" s="23"/>
      <c r="X52" s="25">
        <f t="shared" si="22"/>
        <v>0</v>
      </c>
      <c r="Y52" s="36">
        <f t="shared" si="31"/>
        <v>0</v>
      </c>
      <c r="Z52" s="36">
        <f t="shared" si="32"/>
        <v>0</v>
      </c>
      <c r="AA52" s="28">
        <f t="shared" si="33"/>
        <v>0</v>
      </c>
      <c r="AB52" s="28">
        <f t="shared" si="33"/>
        <v>0</v>
      </c>
      <c r="AC52" s="28">
        <f t="shared" si="33"/>
        <v>0</v>
      </c>
    </row>
    <row r="53" spans="2:29" x14ac:dyDescent="0.3">
      <c r="B53" s="23" t="str">
        <f t="shared" si="23"/>
        <v>Crop 5</v>
      </c>
      <c r="C53" s="24">
        <f t="shared" si="23"/>
        <v>0</v>
      </c>
      <c r="D53" s="25">
        <f t="shared" si="34"/>
        <v>0</v>
      </c>
      <c r="E53" s="25">
        <f t="shared" si="35"/>
        <v>0</v>
      </c>
      <c r="F53" s="23">
        <f t="shared" si="36"/>
        <v>0</v>
      </c>
      <c r="G53" s="23" t="str">
        <f t="shared" si="24"/>
        <v>Crop 5</v>
      </c>
      <c r="H53" s="24">
        <f t="shared" si="24"/>
        <v>0</v>
      </c>
      <c r="I53" s="34">
        <f>H53*H22/100</f>
        <v>0</v>
      </c>
      <c r="J53" s="34">
        <f>H53*E22*0.45</f>
        <v>0</v>
      </c>
      <c r="K53" s="34">
        <f t="shared" si="25"/>
        <v>0</v>
      </c>
      <c r="L53" s="28">
        <f t="shared" si="26"/>
        <v>0</v>
      </c>
      <c r="M53" s="28">
        <f t="shared" si="26"/>
        <v>0</v>
      </c>
      <c r="N53" s="28">
        <f t="shared" si="26"/>
        <v>0</v>
      </c>
      <c r="O53" s="35"/>
      <c r="Q53" s="23" t="str">
        <f t="shared" si="27"/>
        <v>Crop 5</v>
      </c>
      <c r="R53" s="24"/>
      <c r="S53" s="25">
        <f t="shared" si="21"/>
        <v>0</v>
      </c>
      <c r="T53" s="36">
        <f t="shared" si="28"/>
        <v>0</v>
      </c>
      <c r="U53" s="36">
        <f t="shared" si="29"/>
        <v>0</v>
      </c>
      <c r="V53" s="23" t="str">
        <f t="shared" si="30"/>
        <v>Crop 5</v>
      </c>
      <c r="W53" s="23"/>
      <c r="X53" s="25">
        <f t="shared" si="22"/>
        <v>0</v>
      </c>
      <c r="Y53" s="36">
        <f t="shared" si="31"/>
        <v>0</v>
      </c>
      <c r="Z53" s="36">
        <f t="shared" si="32"/>
        <v>0</v>
      </c>
      <c r="AA53" s="28">
        <f t="shared" si="33"/>
        <v>0</v>
      </c>
      <c r="AB53" s="28">
        <f t="shared" si="33"/>
        <v>0</v>
      </c>
      <c r="AC53" s="28">
        <f t="shared" si="33"/>
        <v>0</v>
      </c>
    </row>
    <row r="54" spans="2:29" x14ac:dyDescent="0.3">
      <c r="B54" s="23" t="str">
        <f t="shared" si="23"/>
        <v>Crop 6</v>
      </c>
      <c r="C54" s="24">
        <f t="shared" si="23"/>
        <v>0</v>
      </c>
      <c r="D54" s="25">
        <f t="shared" si="34"/>
        <v>0</v>
      </c>
      <c r="E54" s="25">
        <f t="shared" si="35"/>
        <v>0</v>
      </c>
      <c r="F54" s="23">
        <f t="shared" si="36"/>
        <v>0</v>
      </c>
      <c r="G54" s="23" t="str">
        <f t="shared" si="24"/>
        <v>Crop 6</v>
      </c>
      <c r="H54" s="24">
        <f t="shared" si="24"/>
        <v>0</v>
      </c>
      <c r="I54" s="34">
        <f>H54*H23/100</f>
        <v>0</v>
      </c>
      <c r="J54" s="34">
        <f>H54*E23*0.45</f>
        <v>0</v>
      </c>
      <c r="K54" s="34">
        <f t="shared" si="25"/>
        <v>0</v>
      </c>
      <c r="L54" s="28">
        <f t="shared" si="26"/>
        <v>0</v>
      </c>
      <c r="M54" s="28">
        <f t="shared" si="26"/>
        <v>0</v>
      </c>
      <c r="N54" s="28">
        <f t="shared" si="26"/>
        <v>0</v>
      </c>
      <c r="O54" s="35"/>
      <c r="Q54" s="23" t="str">
        <f t="shared" si="27"/>
        <v>Crop 6</v>
      </c>
      <c r="R54" s="24"/>
      <c r="S54" s="25">
        <f t="shared" si="21"/>
        <v>0</v>
      </c>
      <c r="T54" s="36">
        <f t="shared" si="28"/>
        <v>0</v>
      </c>
      <c r="U54" s="36">
        <f t="shared" si="29"/>
        <v>0</v>
      </c>
      <c r="V54" s="23" t="str">
        <f t="shared" si="30"/>
        <v>Crop 6</v>
      </c>
      <c r="W54" s="23"/>
      <c r="X54" s="25">
        <f t="shared" si="22"/>
        <v>0</v>
      </c>
      <c r="Y54" s="36">
        <f t="shared" si="31"/>
        <v>0</v>
      </c>
      <c r="Z54" s="36">
        <f t="shared" si="32"/>
        <v>0</v>
      </c>
      <c r="AA54" s="28">
        <f t="shared" si="33"/>
        <v>0</v>
      </c>
      <c r="AB54" s="28">
        <f t="shared" si="33"/>
        <v>0</v>
      </c>
      <c r="AC54" s="28">
        <f t="shared" si="33"/>
        <v>0</v>
      </c>
    </row>
    <row r="55" spans="2:29" x14ac:dyDescent="0.3">
      <c r="B55" s="23" t="str">
        <f t="shared" si="23"/>
        <v>Crop 7</v>
      </c>
      <c r="C55" s="24">
        <f t="shared" si="23"/>
        <v>0</v>
      </c>
      <c r="D55" s="25">
        <f t="shared" si="34"/>
        <v>0</v>
      </c>
      <c r="E55" s="25">
        <f t="shared" si="35"/>
        <v>0</v>
      </c>
      <c r="F55" s="23">
        <f t="shared" si="36"/>
        <v>0</v>
      </c>
      <c r="G55" s="23" t="str">
        <f t="shared" si="24"/>
        <v>Crop 7</v>
      </c>
      <c r="H55" s="24">
        <f t="shared" si="24"/>
        <v>0</v>
      </c>
      <c r="I55" s="34">
        <f>H55*H24/100</f>
        <v>0</v>
      </c>
      <c r="J55" s="34">
        <f>H55*E24*0.45</f>
        <v>0</v>
      </c>
      <c r="K55" s="34">
        <f t="shared" si="25"/>
        <v>0</v>
      </c>
      <c r="L55" s="28">
        <f t="shared" si="26"/>
        <v>0</v>
      </c>
      <c r="M55" s="28">
        <f t="shared" si="26"/>
        <v>0</v>
      </c>
      <c r="N55" s="28">
        <f t="shared" si="26"/>
        <v>0</v>
      </c>
      <c r="O55" s="35"/>
      <c r="Q55" s="23" t="str">
        <f t="shared" si="27"/>
        <v>Crop 7</v>
      </c>
      <c r="R55" s="24"/>
      <c r="S55" s="25">
        <f t="shared" si="21"/>
        <v>0</v>
      </c>
      <c r="T55" s="36">
        <f t="shared" si="28"/>
        <v>0</v>
      </c>
      <c r="U55" s="36">
        <f t="shared" si="29"/>
        <v>0</v>
      </c>
      <c r="V55" s="23" t="str">
        <f t="shared" si="30"/>
        <v>Crop 7</v>
      </c>
      <c r="W55" s="23"/>
      <c r="X55" s="25">
        <f t="shared" si="22"/>
        <v>0</v>
      </c>
      <c r="Y55" s="36">
        <f t="shared" si="31"/>
        <v>0</v>
      </c>
      <c r="Z55" s="36">
        <f t="shared" si="32"/>
        <v>0</v>
      </c>
      <c r="AA55" s="28">
        <f t="shared" si="33"/>
        <v>0</v>
      </c>
      <c r="AB55" s="28">
        <f t="shared" si="33"/>
        <v>0</v>
      </c>
      <c r="AC55" s="28">
        <f t="shared" si="33"/>
        <v>0</v>
      </c>
    </row>
    <row r="56" spans="2:29" x14ac:dyDescent="0.3">
      <c r="B56" s="23" t="str">
        <f t="shared" si="23"/>
        <v>Crop 8</v>
      </c>
      <c r="C56" s="24">
        <f t="shared" si="23"/>
        <v>0</v>
      </c>
      <c r="D56" s="25">
        <f t="shared" si="34"/>
        <v>0</v>
      </c>
      <c r="E56" s="25">
        <f t="shared" si="35"/>
        <v>0</v>
      </c>
      <c r="F56" s="23">
        <f t="shared" si="36"/>
        <v>0</v>
      </c>
      <c r="G56" s="23" t="str">
        <f t="shared" si="24"/>
        <v>Crop 8</v>
      </c>
      <c r="H56" s="24">
        <f t="shared" si="24"/>
        <v>0</v>
      </c>
      <c r="I56" s="34">
        <f>H56*H25/100</f>
        <v>0</v>
      </c>
      <c r="J56" s="34">
        <f>H56*E25*0.45</f>
        <v>0</v>
      </c>
      <c r="K56" s="34">
        <f t="shared" si="25"/>
        <v>0</v>
      </c>
      <c r="L56" s="28">
        <f t="shared" si="26"/>
        <v>0</v>
      </c>
      <c r="M56" s="28">
        <f t="shared" si="26"/>
        <v>0</v>
      </c>
      <c r="N56" s="28">
        <f t="shared" si="26"/>
        <v>0</v>
      </c>
      <c r="O56" s="35"/>
      <c r="Q56" s="23" t="str">
        <f t="shared" si="27"/>
        <v>Crop 8</v>
      </c>
      <c r="R56" s="24"/>
      <c r="S56" s="25">
        <f t="shared" si="21"/>
        <v>0</v>
      </c>
      <c r="T56" s="36">
        <f t="shared" si="28"/>
        <v>0</v>
      </c>
      <c r="U56" s="36">
        <f t="shared" si="29"/>
        <v>0</v>
      </c>
      <c r="V56" s="23" t="str">
        <f t="shared" si="30"/>
        <v>Crop 8</v>
      </c>
      <c r="W56" s="23"/>
      <c r="X56" s="25">
        <f t="shared" si="22"/>
        <v>0</v>
      </c>
      <c r="Y56" s="36">
        <f t="shared" si="31"/>
        <v>0</v>
      </c>
      <c r="Z56" s="36">
        <f t="shared" si="32"/>
        <v>0</v>
      </c>
      <c r="AA56" s="28">
        <f t="shared" si="33"/>
        <v>0</v>
      </c>
      <c r="AB56" s="28">
        <f t="shared" si="33"/>
        <v>0</v>
      </c>
      <c r="AC56" s="28">
        <f t="shared" si="33"/>
        <v>0</v>
      </c>
    </row>
    <row r="57" spans="2:29" x14ac:dyDescent="0.3">
      <c r="B57" s="23" t="str">
        <f t="shared" si="23"/>
        <v>Crop 9</v>
      </c>
      <c r="C57" s="24">
        <f t="shared" si="23"/>
        <v>0</v>
      </c>
      <c r="D57" s="25">
        <f t="shared" si="34"/>
        <v>0</v>
      </c>
      <c r="E57" s="25">
        <f t="shared" si="35"/>
        <v>0</v>
      </c>
      <c r="F57" s="23">
        <f t="shared" si="36"/>
        <v>0</v>
      </c>
      <c r="G57" s="23" t="str">
        <f t="shared" si="24"/>
        <v>Crop 9</v>
      </c>
      <c r="H57" s="24">
        <f t="shared" si="24"/>
        <v>0</v>
      </c>
      <c r="I57" s="34">
        <f>H57*H26/100</f>
        <v>0</v>
      </c>
      <c r="J57" s="34">
        <f>H57*E26*0.45</f>
        <v>0</v>
      </c>
      <c r="K57" s="34">
        <f t="shared" si="25"/>
        <v>0</v>
      </c>
      <c r="L57" s="28">
        <f t="shared" si="26"/>
        <v>0</v>
      </c>
      <c r="M57" s="28">
        <f t="shared" si="26"/>
        <v>0</v>
      </c>
      <c r="N57" s="28">
        <f t="shared" si="26"/>
        <v>0</v>
      </c>
      <c r="O57" s="35"/>
      <c r="Q57" s="23" t="str">
        <f t="shared" si="27"/>
        <v>Crop 9</v>
      </c>
      <c r="R57" s="24"/>
      <c r="S57" s="25">
        <f t="shared" si="21"/>
        <v>0</v>
      </c>
      <c r="T57" s="36">
        <f t="shared" si="28"/>
        <v>0</v>
      </c>
      <c r="U57" s="36">
        <f t="shared" si="29"/>
        <v>0</v>
      </c>
      <c r="V57" s="23" t="str">
        <f t="shared" si="30"/>
        <v>Crop 9</v>
      </c>
      <c r="W57" s="23"/>
      <c r="X57" s="25">
        <f t="shared" si="22"/>
        <v>0</v>
      </c>
      <c r="Y57" s="36">
        <f t="shared" si="31"/>
        <v>0</v>
      </c>
      <c r="Z57" s="36">
        <f t="shared" si="32"/>
        <v>0</v>
      </c>
      <c r="AA57" s="28">
        <f t="shared" si="33"/>
        <v>0</v>
      </c>
      <c r="AB57" s="28">
        <f t="shared" si="33"/>
        <v>0</v>
      </c>
      <c r="AC57" s="28">
        <f t="shared" si="33"/>
        <v>0</v>
      </c>
    </row>
    <row r="58" spans="2:29" x14ac:dyDescent="0.3">
      <c r="B58" s="23" t="str">
        <f t="shared" si="23"/>
        <v>Crop 10</v>
      </c>
      <c r="C58" s="24">
        <f t="shared" si="23"/>
        <v>0</v>
      </c>
      <c r="D58" s="25">
        <f t="shared" si="34"/>
        <v>0</v>
      </c>
      <c r="E58" s="25">
        <f t="shared" si="35"/>
        <v>0</v>
      </c>
      <c r="F58" s="23">
        <f t="shared" si="36"/>
        <v>0</v>
      </c>
      <c r="G58" s="23" t="str">
        <f t="shared" si="24"/>
        <v>Crop 10</v>
      </c>
      <c r="H58" s="24">
        <f t="shared" si="24"/>
        <v>0</v>
      </c>
      <c r="I58" s="34">
        <f t="shared" ref="I58" si="37">H58*H29/100</f>
        <v>0</v>
      </c>
      <c r="J58" s="34">
        <f t="shared" ref="J58" si="38">H58*E29*0.45</f>
        <v>0</v>
      </c>
      <c r="K58" s="34">
        <f t="shared" si="25"/>
        <v>0</v>
      </c>
      <c r="L58" s="28">
        <f t="shared" si="26"/>
        <v>0</v>
      </c>
      <c r="M58" s="28">
        <f t="shared" si="26"/>
        <v>0</v>
      </c>
      <c r="N58" s="28">
        <f t="shared" si="26"/>
        <v>0</v>
      </c>
      <c r="O58" s="35"/>
      <c r="Q58" s="23" t="str">
        <f t="shared" si="27"/>
        <v>Crop 10</v>
      </c>
      <c r="R58" s="24"/>
      <c r="S58" s="25">
        <f t="shared" si="21"/>
        <v>0</v>
      </c>
      <c r="T58" s="36">
        <f t="shared" si="28"/>
        <v>0</v>
      </c>
      <c r="U58" s="36">
        <f t="shared" si="29"/>
        <v>0</v>
      </c>
      <c r="V58" s="23" t="str">
        <f t="shared" si="30"/>
        <v>Crop 10</v>
      </c>
      <c r="W58" s="23"/>
      <c r="X58" s="25">
        <f t="shared" si="22"/>
        <v>0</v>
      </c>
      <c r="Y58" s="36">
        <f t="shared" si="31"/>
        <v>0</v>
      </c>
      <c r="Z58" s="36">
        <f t="shared" si="32"/>
        <v>0</v>
      </c>
      <c r="AA58" s="28">
        <f t="shared" si="33"/>
        <v>0</v>
      </c>
      <c r="AB58" s="28">
        <f t="shared" si="33"/>
        <v>0</v>
      </c>
      <c r="AC58" s="28">
        <f t="shared" si="33"/>
        <v>0</v>
      </c>
    </row>
    <row r="59" spans="2:29" x14ac:dyDescent="0.3">
      <c r="B59" s="29" t="s">
        <v>38</v>
      </c>
      <c r="C59" s="31">
        <f>SUM(C49:C58)</f>
        <v>30</v>
      </c>
      <c r="D59" s="31">
        <f>SUM(D49:D58)</f>
        <v>9</v>
      </c>
      <c r="E59" s="31">
        <f>SUM(E49:E58)</f>
        <v>18</v>
      </c>
      <c r="F59" s="20">
        <f>SUM(F49:F58)</f>
        <v>600</v>
      </c>
      <c r="G59" s="29"/>
      <c r="H59" s="31">
        <f>SUM(H49:H58)</f>
        <v>0</v>
      </c>
      <c r="I59" s="34">
        <f>SUM(I49:I58)</f>
        <v>0</v>
      </c>
      <c r="J59" s="34">
        <f>SUM(J49:J58)</f>
        <v>0</v>
      </c>
      <c r="K59" s="34">
        <f>SUM(K49:K58)</f>
        <v>0</v>
      </c>
      <c r="L59" s="34">
        <f t="shared" ref="L59:N59" si="39">SUM(L49:L58)</f>
        <v>9</v>
      </c>
      <c r="M59" s="34">
        <f t="shared" si="39"/>
        <v>18</v>
      </c>
      <c r="N59" s="34">
        <f t="shared" si="39"/>
        <v>600</v>
      </c>
      <c r="O59" s="37"/>
      <c r="Q59" s="29" t="s">
        <v>38</v>
      </c>
      <c r="R59" s="31"/>
      <c r="S59" s="31">
        <f>SUM(S49:S58)</f>
        <v>0</v>
      </c>
      <c r="T59" s="31">
        <f>SUM(T49:T58)</f>
        <v>0</v>
      </c>
      <c r="U59" s="20">
        <f>SUM(U49:U58)</f>
        <v>0</v>
      </c>
      <c r="V59" s="29"/>
      <c r="W59" s="31"/>
      <c r="X59" s="34">
        <f>SUM(X49:X58)</f>
        <v>0</v>
      </c>
      <c r="Y59" s="34">
        <f>SUM(Y49:Y58)</f>
        <v>0</v>
      </c>
      <c r="Z59" s="34">
        <f>SUM(Z49:Z58)</f>
        <v>0</v>
      </c>
      <c r="AA59" s="34">
        <f t="shared" ref="AA59:AC59" si="40">SUM(AA49:AA58)</f>
        <v>0</v>
      </c>
      <c r="AB59" s="34">
        <f t="shared" si="40"/>
        <v>0</v>
      </c>
      <c r="AC59" s="34">
        <f t="shared" si="40"/>
        <v>0</v>
      </c>
    </row>
  </sheetData>
  <mergeCells count="20">
    <mergeCell ref="W5:X5"/>
    <mergeCell ref="Y5:Z5"/>
    <mergeCell ref="U30:X30"/>
    <mergeCell ref="Y30:AA30"/>
    <mergeCell ref="AA47:AC47"/>
    <mergeCell ref="V47:Z47"/>
    <mergeCell ref="V5:V6"/>
    <mergeCell ref="B2:C2"/>
    <mergeCell ref="B3:B4"/>
    <mergeCell ref="E3:F3"/>
    <mergeCell ref="J3:N3"/>
    <mergeCell ref="Q29:S29"/>
    <mergeCell ref="B30:E30"/>
    <mergeCell ref="F30:I30"/>
    <mergeCell ref="J30:L30"/>
    <mergeCell ref="Q30:T30"/>
    <mergeCell ref="B47:F47"/>
    <mergeCell ref="G47:K47"/>
    <mergeCell ref="L47:N47"/>
    <mergeCell ref="Q47:U4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workbookViewId="0">
      <selection activeCell="F30" sqref="F30"/>
    </sheetView>
  </sheetViews>
  <sheetFormatPr defaultRowHeight="15" x14ac:dyDescent="0.25"/>
  <cols>
    <col min="2" max="2" width="15.140625" customWidth="1"/>
    <col min="3" max="3" width="15.42578125" customWidth="1"/>
    <col min="4" max="5" width="14.28515625" customWidth="1"/>
    <col min="6" max="6" width="12.85546875" customWidth="1"/>
    <col min="7" max="7" width="15.85546875" customWidth="1"/>
    <col min="10" max="10" width="14.85546875" customWidth="1"/>
  </cols>
  <sheetData>
    <row r="2" spans="2:7" x14ac:dyDescent="0.25">
      <c r="B2" s="71" t="s">
        <v>102</v>
      </c>
    </row>
    <row r="3" spans="2:7" x14ac:dyDescent="0.25">
      <c r="B3" s="38" t="s">
        <v>94</v>
      </c>
      <c r="C3" s="39"/>
      <c r="E3" s="39"/>
      <c r="F3" s="39"/>
      <c r="G3" s="39"/>
    </row>
    <row r="4" spans="2:7" x14ac:dyDescent="0.25">
      <c r="B4" s="153" t="s">
        <v>2</v>
      </c>
      <c r="C4" s="149" t="s">
        <v>18</v>
      </c>
      <c r="D4" s="151"/>
      <c r="E4" s="153" t="s">
        <v>2</v>
      </c>
      <c r="F4" s="149" t="s">
        <v>58</v>
      </c>
      <c r="G4" s="151"/>
    </row>
    <row r="5" spans="2:7" x14ac:dyDescent="0.25">
      <c r="B5" s="154"/>
      <c r="C5" s="93" t="s">
        <v>59</v>
      </c>
      <c r="D5" s="93" t="s">
        <v>60</v>
      </c>
      <c r="E5" s="154"/>
      <c r="F5" s="93" t="s">
        <v>59</v>
      </c>
      <c r="G5" s="93" t="s">
        <v>60</v>
      </c>
    </row>
    <row r="6" spans="2:7" ht="12.75" customHeight="1" x14ac:dyDescent="0.25">
      <c r="B6" s="94"/>
      <c r="C6" s="95"/>
      <c r="D6" s="95" t="e">
        <f>C6*100/$C$17</f>
        <v>#DIV/0!</v>
      </c>
      <c r="E6" s="94"/>
      <c r="F6" s="95"/>
      <c r="G6" s="95" t="e">
        <f>F6*100/$F$17</f>
        <v>#DIV/0!</v>
      </c>
    </row>
    <row r="7" spans="2:7" ht="12.75" customHeight="1" x14ac:dyDescent="0.25">
      <c r="B7" s="94"/>
      <c r="C7" s="95"/>
      <c r="D7" s="95" t="e">
        <f t="shared" ref="D7:D16" si="0">C7*100/$C$17</f>
        <v>#DIV/0!</v>
      </c>
      <c r="E7" s="94"/>
      <c r="F7" s="95"/>
      <c r="G7" s="95" t="e">
        <f t="shared" ref="G7:G16" si="1">F7*100/$F$17</f>
        <v>#DIV/0!</v>
      </c>
    </row>
    <row r="8" spans="2:7" ht="12.75" customHeight="1" x14ac:dyDescent="0.25">
      <c r="B8" s="94"/>
      <c r="C8" s="95"/>
      <c r="D8" s="95" t="e">
        <f t="shared" si="0"/>
        <v>#DIV/0!</v>
      </c>
      <c r="E8" s="95"/>
      <c r="F8" s="95"/>
      <c r="G8" s="95" t="e">
        <f t="shared" si="1"/>
        <v>#DIV/0!</v>
      </c>
    </row>
    <row r="9" spans="2:7" ht="12.75" customHeight="1" x14ac:dyDescent="0.25">
      <c r="B9" s="94"/>
      <c r="C9" s="95"/>
      <c r="D9" s="95" t="e">
        <f t="shared" si="0"/>
        <v>#DIV/0!</v>
      </c>
      <c r="E9" s="95"/>
      <c r="F9" s="95"/>
      <c r="G9" s="95" t="e">
        <f t="shared" si="1"/>
        <v>#DIV/0!</v>
      </c>
    </row>
    <row r="10" spans="2:7" ht="12.75" customHeight="1" x14ac:dyDescent="0.25">
      <c r="B10" s="94"/>
      <c r="C10" s="95"/>
      <c r="D10" s="95" t="e">
        <f t="shared" si="0"/>
        <v>#DIV/0!</v>
      </c>
      <c r="E10" s="95"/>
      <c r="F10" s="95"/>
      <c r="G10" s="95" t="e">
        <f t="shared" si="1"/>
        <v>#DIV/0!</v>
      </c>
    </row>
    <row r="11" spans="2:7" ht="12.75" customHeight="1" x14ac:dyDescent="0.25">
      <c r="B11" s="94"/>
      <c r="C11" s="95"/>
      <c r="D11" s="95" t="e">
        <f t="shared" si="0"/>
        <v>#DIV/0!</v>
      </c>
      <c r="E11" s="94"/>
      <c r="F11" s="95"/>
      <c r="G11" s="95" t="e">
        <f t="shared" si="1"/>
        <v>#DIV/0!</v>
      </c>
    </row>
    <row r="12" spans="2:7" ht="12.75" customHeight="1" x14ac:dyDescent="0.25">
      <c r="B12" s="94"/>
      <c r="C12" s="95"/>
      <c r="D12" s="95" t="e">
        <f t="shared" si="0"/>
        <v>#DIV/0!</v>
      </c>
      <c r="E12" s="94"/>
      <c r="F12" s="94"/>
      <c r="G12" s="95" t="e">
        <f t="shared" si="1"/>
        <v>#DIV/0!</v>
      </c>
    </row>
    <row r="13" spans="2:7" ht="12.75" customHeight="1" x14ac:dyDescent="0.25">
      <c r="B13" s="94"/>
      <c r="C13" s="95"/>
      <c r="D13" s="95" t="e">
        <f t="shared" si="0"/>
        <v>#DIV/0!</v>
      </c>
      <c r="E13" s="95"/>
      <c r="F13" s="95"/>
      <c r="G13" s="95" t="e">
        <f t="shared" si="1"/>
        <v>#DIV/0!</v>
      </c>
    </row>
    <row r="14" spans="2:7" ht="12.75" customHeight="1" x14ac:dyDescent="0.25">
      <c r="B14" s="94"/>
      <c r="C14" s="95"/>
      <c r="D14" s="95" t="e">
        <f t="shared" si="0"/>
        <v>#DIV/0!</v>
      </c>
      <c r="E14" s="95"/>
      <c r="F14" s="95"/>
      <c r="G14" s="95" t="e">
        <f t="shared" si="1"/>
        <v>#DIV/0!</v>
      </c>
    </row>
    <row r="15" spans="2:7" ht="12.75" customHeight="1" x14ac:dyDescent="0.25">
      <c r="B15" s="94"/>
      <c r="C15" s="95"/>
      <c r="D15" s="95" t="e">
        <f t="shared" si="0"/>
        <v>#DIV/0!</v>
      </c>
      <c r="E15" s="94"/>
      <c r="F15" s="95"/>
      <c r="G15" s="95" t="e">
        <f t="shared" si="1"/>
        <v>#DIV/0!</v>
      </c>
    </row>
    <row r="16" spans="2:7" ht="12.75" customHeight="1" x14ac:dyDescent="0.25">
      <c r="B16" s="94"/>
      <c r="C16" s="95"/>
      <c r="D16" s="95" t="e">
        <f t="shared" si="0"/>
        <v>#DIV/0!</v>
      </c>
      <c r="E16" s="94"/>
      <c r="F16" s="95"/>
      <c r="G16" s="95" t="e">
        <f t="shared" si="1"/>
        <v>#DIV/0!</v>
      </c>
    </row>
    <row r="17" spans="2:14" ht="12.75" customHeight="1" thickBot="1" x14ac:dyDescent="0.3">
      <c r="B17" s="96" t="s">
        <v>62</v>
      </c>
      <c r="C17" s="97">
        <f>SUM(C6:C16)</f>
        <v>0</v>
      </c>
      <c r="D17" s="95" t="e">
        <f>SUM(D6:D16)</f>
        <v>#DIV/0!</v>
      </c>
      <c r="E17" s="97"/>
      <c r="F17" s="97">
        <f>SUM(F6:F16)</f>
        <v>0</v>
      </c>
      <c r="G17" s="97">
        <f>SUM(F17)</f>
        <v>0</v>
      </c>
    </row>
    <row r="18" spans="2:14" x14ac:dyDescent="0.25">
      <c r="B18" s="72" t="s">
        <v>95</v>
      </c>
      <c r="C18" s="73"/>
      <c r="D18" s="73"/>
      <c r="E18" s="73"/>
      <c r="F18" s="73"/>
      <c r="G18" s="73"/>
    </row>
    <row r="22" spans="2:14" x14ac:dyDescent="0.25">
      <c r="B22" s="98" t="s">
        <v>57</v>
      </c>
      <c r="C22" s="99"/>
      <c r="D22" s="100" t="s">
        <v>103</v>
      </c>
      <c r="E22" s="99"/>
      <c r="F22" s="99"/>
      <c r="G22" s="99"/>
    </row>
    <row r="23" spans="2:14" x14ac:dyDescent="0.25">
      <c r="B23" s="149" t="s">
        <v>18</v>
      </c>
      <c r="C23" s="150"/>
      <c r="D23" s="151"/>
      <c r="E23" s="152" t="s">
        <v>58</v>
      </c>
      <c r="F23" s="152"/>
      <c r="G23" s="152"/>
      <c r="J23" t="s">
        <v>104</v>
      </c>
    </row>
    <row r="24" spans="2:14" x14ac:dyDescent="0.25">
      <c r="B24" s="101" t="s">
        <v>2</v>
      </c>
      <c r="C24" s="93" t="s">
        <v>59</v>
      </c>
      <c r="D24" s="93" t="s">
        <v>60</v>
      </c>
      <c r="E24" s="101" t="s">
        <v>2</v>
      </c>
      <c r="F24" s="93" t="s">
        <v>59</v>
      </c>
      <c r="G24" s="93" t="s">
        <v>60</v>
      </c>
      <c r="J24" s="147" t="s">
        <v>2</v>
      </c>
      <c r="K24" s="145" t="s">
        <v>18</v>
      </c>
      <c r="L24" s="146"/>
      <c r="M24" s="145" t="s">
        <v>58</v>
      </c>
      <c r="N24" s="146"/>
    </row>
    <row r="25" spans="2:14" x14ac:dyDescent="0.25">
      <c r="B25" s="94"/>
      <c r="C25" s="95"/>
      <c r="D25" s="95"/>
      <c r="E25" s="94" t="s">
        <v>77</v>
      </c>
      <c r="F25" s="95">
        <v>72.8</v>
      </c>
      <c r="G25" s="95">
        <f>F25*100/182</f>
        <v>40</v>
      </c>
      <c r="J25" s="148"/>
      <c r="K25" s="55" t="s">
        <v>59</v>
      </c>
      <c r="L25" s="55" t="s">
        <v>60</v>
      </c>
      <c r="M25" s="55" t="s">
        <v>59</v>
      </c>
      <c r="N25" s="55" t="s">
        <v>60</v>
      </c>
    </row>
    <row r="26" spans="2:14" x14ac:dyDescent="0.25">
      <c r="B26" s="94" t="s">
        <v>78</v>
      </c>
      <c r="C26" s="95">
        <v>52.78</v>
      </c>
      <c r="D26" s="95">
        <f>C26*100/182</f>
        <v>29</v>
      </c>
      <c r="E26" s="94" t="s">
        <v>78</v>
      </c>
      <c r="F26" s="95">
        <v>36.4</v>
      </c>
      <c r="G26" s="95">
        <f t="shared" ref="G26:G31" si="2">F26*100/182</f>
        <v>20</v>
      </c>
      <c r="J26" s="40" t="s">
        <v>77</v>
      </c>
      <c r="K26" s="41"/>
      <c r="L26" s="41"/>
      <c r="M26" s="41">
        <f>N26*182/100</f>
        <v>72.8</v>
      </c>
      <c r="N26" s="41">
        <v>40</v>
      </c>
    </row>
    <row r="27" spans="2:14" x14ac:dyDescent="0.25">
      <c r="B27" s="94" t="s">
        <v>79</v>
      </c>
      <c r="C27" s="95">
        <v>32.76</v>
      </c>
      <c r="D27" s="95">
        <f t="shared" ref="D27:D29" si="3">C27*100/182</f>
        <v>18</v>
      </c>
      <c r="E27" s="95"/>
      <c r="F27" s="95"/>
      <c r="G27" s="95"/>
      <c r="J27" s="40" t="s">
        <v>78</v>
      </c>
      <c r="K27" s="41">
        <f>L27*182/100</f>
        <v>52.78</v>
      </c>
      <c r="L27" s="41">
        <v>29</v>
      </c>
      <c r="M27" s="41">
        <f t="shared" ref="M27" si="4">N27*182/100</f>
        <v>36.4</v>
      </c>
      <c r="N27" s="41">
        <v>20</v>
      </c>
    </row>
    <row r="28" spans="2:14" x14ac:dyDescent="0.25">
      <c r="B28" s="94" t="s">
        <v>80</v>
      </c>
      <c r="C28" s="95">
        <v>45.5</v>
      </c>
      <c r="D28" s="95">
        <f t="shared" si="3"/>
        <v>25</v>
      </c>
      <c r="E28" s="95"/>
      <c r="F28" s="95"/>
      <c r="G28" s="95"/>
      <c r="J28" s="40" t="s">
        <v>79</v>
      </c>
      <c r="K28" s="41">
        <f t="shared" ref="K28:K30" si="5">L28*182/100</f>
        <v>32.76</v>
      </c>
      <c r="L28" s="41">
        <v>18</v>
      </c>
      <c r="M28" s="41"/>
      <c r="N28" s="41"/>
    </row>
    <row r="29" spans="2:14" x14ac:dyDescent="0.25">
      <c r="B29" s="94" t="s">
        <v>81</v>
      </c>
      <c r="C29" s="95">
        <v>41.86</v>
      </c>
      <c r="D29" s="95">
        <f t="shared" si="3"/>
        <v>23</v>
      </c>
      <c r="E29" s="95"/>
      <c r="F29" s="95"/>
      <c r="G29" s="95"/>
      <c r="J29" s="40" t="s">
        <v>80</v>
      </c>
      <c r="K29" s="41">
        <f t="shared" si="5"/>
        <v>45.5</v>
      </c>
      <c r="L29" s="41">
        <v>25</v>
      </c>
      <c r="M29" s="41"/>
      <c r="N29" s="41"/>
    </row>
    <row r="30" spans="2:14" x14ac:dyDescent="0.25">
      <c r="B30" s="94"/>
      <c r="C30" s="95"/>
      <c r="D30" s="95"/>
      <c r="E30" s="94" t="s">
        <v>82</v>
      </c>
      <c r="F30" s="95">
        <v>63.7</v>
      </c>
      <c r="G30" s="95">
        <f t="shared" si="2"/>
        <v>35</v>
      </c>
      <c r="J30" s="40" t="s">
        <v>81</v>
      </c>
      <c r="K30" s="41">
        <f t="shared" si="5"/>
        <v>41.86</v>
      </c>
      <c r="L30" s="41">
        <v>23</v>
      </c>
      <c r="M30" s="41"/>
      <c r="N30" s="41"/>
    </row>
    <row r="31" spans="2:14" x14ac:dyDescent="0.25">
      <c r="B31" s="94" t="s">
        <v>83</v>
      </c>
      <c r="C31" s="95"/>
      <c r="D31" s="95"/>
      <c r="E31" s="94" t="s">
        <v>83</v>
      </c>
      <c r="F31" s="95">
        <v>9.1</v>
      </c>
      <c r="G31" s="95">
        <f t="shared" si="2"/>
        <v>5</v>
      </c>
      <c r="J31" s="40" t="s">
        <v>82</v>
      </c>
      <c r="K31" s="41"/>
      <c r="L31" s="41"/>
      <c r="M31" s="41">
        <f t="shared" ref="M31:M32" si="6">N31*182/100</f>
        <v>63.7</v>
      </c>
      <c r="N31" s="41">
        <v>35</v>
      </c>
    </row>
    <row r="32" spans="2:14" x14ac:dyDescent="0.25">
      <c r="B32" s="94"/>
      <c r="C32" s="95"/>
      <c r="D32" s="95"/>
      <c r="E32" s="94"/>
      <c r="F32" s="95"/>
      <c r="G32" s="95"/>
      <c r="J32" s="63" t="s">
        <v>83</v>
      </c>
      <c r="K32" s="41"/>
      <c r="L32" s="41"/>
      <c r="M32" s="41">
        <f t="shared" si="6"/>
        <v>9.1</v>
      </c>
      <c r="N32" s="41">
        <v>5</v>
      </c>
    </row>
    <row r="33" spans="2:14" x14ac:dyDescent="0.25">
      <c r="B33" s="102" t="s">
        <v>62</v>
      </c>
      <c r="C33" s="97">
        <f>SUM(C25:C32)</f>
        <v>172.89999999999998</v>
      </c>
      <c r="D33" s="97">
        <f>SUM(D25:D32)</f>
        <v>95</v>
      </c>
      <c r="E33" s="97"/>
      <c r="F33" s="97">
        <f>SUM(F25:F32)</f>
        <v>181.99999999999997</v>
      </c>
      <c r="G33" s="97">
        <f>SUM(G25:G32)</f>
        <v>100</v>
      </c>
      <c r="J33" s="63" t="s">
        <v>61</v>
      </c>
      <c r="K33" s="41"/>
      <c r="L33" s="41"/>
      <c r="M33" s="41"/>
      <c r="N33" s="41"/>
    </row>
  </sheetData>
  <mergeCells count="9">
    <mergeCell ref="K24:L24"/>
    <mergeCell ref="M24:N24"/>
    <mergeCell ref="B23:D23"/>
    <mergeCell ref="E23:G23"/>
    <mergeCell ref="B4:B5"/>
    <mergeCell ref="C4:D4"/>
    <mergeCell ref="F4:G4"/>
    <mergeCell ref="E4:E5"/>
    <mergeCell ref="J24:J2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8"/>
  <sheetViews>
    <sheetView topLeftCell="A37" zoomScaleNormal="100" workbookViewId="0">
      <selection activeCell="N41" sqref="N41"/>
    </sheetView>
  </sheetViews>
  <sheetFormatPr defaultRowHeight="15" x14ac:dyDescent="0.25"/>
  <cols>
    <col min="1" max="1" width="10.5703125" customWidth="1"/>
    <col min="2" max="2" width="15.85546875" customWidth="1"/>
    <col min="3" max="3" width="13.85546875" customWidth="1"/>
    <col min="4" max="4" width="11.140625" customWidth="1"/>
    <col min="8" max="8" width="12" customWidth="1"/>
    <col min="12" max="12" width="10.7109375" customWidth="1"/>
  </cols>
  <sheetData>
    <row r="2" spans="2:7" ht="18.75" x14ac:dyDescent="0.3">
      <c r="B2" s="1"/>
      <c r="C2" s="1"/>
      <c r="D2" s="1"/>
      <c r="E2" s="1"/>
      <c r="F2" s="1"/>
      <c r="G2" s="1"/>
    </row>
    <row r="3" spans="2:7" ht="18.75" x14ac:dyDescent="0.3">
      <c r="B3" s="155" t="s">
        <v>98</v>
      </c>
      <c r="C3" s="155"/>
      <c r="D3" s="155"/>
      <c r="E3" s="1"/>
      <c r="F3" s="1"/>
      <c r="G3" s="1"/>
    </row>
    <row r="4" spans="2:7" ht="25.5" x14ac:dyDescent="0.25">
      <c r="B4" s="160" t="s">
        <v>2</v>
      </c>
      <c r="C4" s="65" t="s">
        <v>7</v>
      </c>
      <c r="D4" s="65" t="s">
        <v>3</v>
      </c>
      <c r="E4" s="65" t="s">
        <v>4</v>
      </c>
      <c r="F4" s="65" t="s">
        <v>5</v>
      </c>
      <c r="G4" s="65" t="s">
        <v>6</v>
      </c>
    </row>
    <row r="5" spans="2:7" x14ac:dyDescent="0.25">
      <c r="B5" s="161"/>
      <c r="C5" s="65" t="s">
        <v>11</v>
      </c>
      <c r="D5" s="65" t="s">
        <v>11</v>
      </c>
      <c r="E5" s="65" t="s">
        <v>11</v>
      </c>
      <c r="F5" s="65" t="s">
        <v>12</v>
      </c>
      <c r="G5" s="65" t="s">
        <v>14</v>
      </c>
    </row>
    <row r="6" spans="2:7" ht="16.5" customHeight="1" x14ac:dyDescent="0.25">
      <c r="B6" s="162"/>
      <c r="C6" s="159" t="s">
        <v>99</v>
      </c>
      <c r="D6" s="159"/>
      <c r="E6" s="159"/>
      <c r="F6" s="159"/>
      <c r="G6" s="159"/>
    </row>
    <row r="7" spans="2:7" ht="12" customHeight="1" x14ac:dyDescent="0.25">
      <c r="B7" s="76">
        <f>'cropping pattern'!B6</f>
        <v>0</v>
      </c>
      <c r="C7" s="42"/>
      <c r="D7" s="42"/>
      <c r="E7" s="42"/>
      <c r="F7" s="42"/>
      <c r="G7" s="42"/>
    </row>
    <row r="8" spans="2:7" ht="12" customHeight="1" x14ac:dyDescent="0.25">
      <c r="B8" s="76">
        <f>'cropping pattern'!B7</f>
        <v>0</v>
      </c>
      <c r="C8" s="42"/>
      <c r="D8" s="42"/>
      <c r="E8" s="42"/>
      <c r="F8" s="42"/>
      <c r="G8" s="42"/>
    </row>
    <row r="9" spans="2:7" ht="12" customHeight="1" x14ac:dyDescent="0.25">
      <c r="B9" s="76">
        <f>'cropping pattern'!B8</f>
        <v>0</v>
      </c>
      <c r="C9" s="42"/>
      <c r="D9" s="42"/>
      <c r="E9" s="42"/>
      <c r="F9" s="42"/>
      <c r="G9" s="42"/>
    </row>
    <row r="10" spans="2:7" ht="12" customHeight="1" x14ac:dyDescent="0.25">
      <c r="B10" s="76">
        <f>'cropping pattern'!B9</f>
        <v>0</v>
      </c>
      <c r="C10" s="64"/>
      <c r="D10" s="43"/>
      <c r="E10" s="43"/>
      <c r="F10" s="43"/>
      <c r="G10" s="43"/>
    </row>
    <row r="11" spans="2:7" ht="12" customHeight="1" x14ac:dyDescent="0.25">
      <c r="B11" s="76">
        <f>'cropping pattern'!B10</f>
        <v>0</v>
      </c>
      <c r="C11" s="43"/>
      <c r="D11" s="43"/>
      <c r="E11" s="43"/>
      <c r="F11" s="43"/>
      <c r="G11" s="43"/>
    </row>
    <row r="12" spans="2:7" ht="12" customHeight="1" x14ac:dyDescent="0.25">
      <c r="B12" s="76">
        <f>'cropping pattern'!B11</f>
        <v>0</v>
      </c>
      <c r="C12" s="43"/>
      <c r="D12" s="43"/>
      <c r="E12" s="43"/>
      <c r="F12" s="43"/>
      <c r="G12" s="43"/>
    </row>
    <row r="13" spans="2:7" ht="12" customHeight="1" x14ac:dyDescent="0.25">
      <c r="B13" s="76">
        <f>'cropping pattern'!B12</f>
        <v>0</v>
      </c>
      <c r="C13" s="43"/>
      <c r="D13" s="43"/>
      <c r="E13" s="43"/>
      <c r="F13" s="43"/>
      <c r="G13" s="43"/>
    </row>
    <row r="14" spans="2:7" ht="12" customHeight="1" x14ac:dyDescent="0.25">
      <c r="B14" s="76">
        <f>'cropping pattern'!B13</f>
        <v>0</v>
      </c>
      <c r="C14" s="43"/>
      <c r="D14" s="43"/>
      <c r="E14" s="43"/>
      <c r="F14" s="43"/>
      <c r="G14" s="43"/>
    </row>
    <row r="15" spans="2:7" ht="12" customHeight="1" x14ac:dyDescent="0.25">
      <c r="B15" s="76">
        <f>'cropping pattern'!B14</f>
        <v>0</v>
      </c>
      <c r="C15" s="43"/>
      <c r="D15" s="43"/>
      <c r="E15" s="43"/>
      <c r="F15" s="43"/>
      <c r="G15" s="43"/>
    </row>
    <row r="16" spans="2:7" ht="12" customHeight="1" x14ac:dyDescent="0.25">
      <c r="B16" s="76">
        <f>'cropping pattern'!B15</f>
        <v>0</v>
      </c>
      <c r="C16" s="43"/>
      <c r="D16" s="43"/>
      <c r="E16" s="43"/>
      <c r="F16" s="43"/>
      <c r="G16" s="43"/>
    </row>
    <row r="17" spans="2:7" ht="12" customHeight="1" x14ac:dyDescent="0.25">
      <c r="B17" s="76">
        <f>'cropping pattern'!B16</f>
        <v>0</v>
      </c>
      <c r="C17" s="42"/>
      <c r="D17" s="42"/>
      <c r="E17" s="42"/>
      <c r="F17" s="42"/>
      <c r="G17" s="42"/>
    </row>
    <row r="18" spans="2:7" ht="15" customHeight="1" x14ac:dyDescent="0.25">
      <c r="B18" s="160" t="s">
        <v>2</v>
      </c>
      <c r="C18" s="158" t="s">
        <v>100</v>
      </c>
      <c r="D18" s="158"/>
      <c r="E18" s="158"/>
      <c r="F18" s="158"/>
      <c r="G18" s="158"/>
    </row>
    <row r="19" spans="2:7" ht="18.75" customHeight="1" x14ac:dyDescent="0.25">
      <c r="B19" s="162"/>
      <c r="C19" s="65" t="s">
        <v>11</v>
      </c>
      <c r="D19" s="65" t="s">
        <v>11</v>
      </c>
      <c r="E19" s="65" t="s">
        <v>11</v>
      </c>
      <c r="F19" s="65" t="s">
        <v>12</v>
      </c>
      <c r="G19" s="65" t="s">
        <v>14</v>
      </c>
    </row>
    <row r="20" spans="2:7" ht="12" customHeight="1" x14ac:dyDescent="0.25">
      <c r="B20" s="76">
        <f>'cropping pattern'!E6</f>
        <v>0</v>
      </c>
      <c r="C20" s="42"/>
      <c r="D20" s="42"/>
      <c r="E20" s="42"/>
      <c r="F20" s="42"/>
      <c r="G20" s="42"/>
    </row>
    <row r="21" spans="2:7" ht="12" customHeight="1" x14ac:dyDescent="0.25">
      <c r="B21" s="76">
        <f>'cropping pattern'!E7</f>
        <v>0</v>
      </c>
      <c r="C21" s="42"/>
      <c r="D21" s="42"/>
      <c r="E21" s="42"/>
      <c r="F21" s="42"/>
      <c r="G21" s="42"/>
    </row>
    <row r="22" spans="2:7" ht="12" customHeight="1" x14ac:dyDescent="0.25">
      <c r="B22" s="76">
        <f>'cropping pattern'!E8</f>
        <v>0</v>
      </c>
      <c r="C22" s="42"/>
      <c r="D22" s="42"/>
      <c r="E22" s="42"/>
      <c r="F22" s="42"/>
      <c r="G22" s="42"/>
    </row>
    <row r="23" spans="2:7" ht="12" customHeight="1" x14ac:dyDescent="0.25">
      <c r="B23" s="76">
        <f>'cropping pattern'!E9</f>
        <v>0</v>
      </c>
      <c r="C23" s="64"/>
      <c r="D23" s="43"/>
      <c r="E23" s="43"/>
      <c r="F23" s="43"/>
      <c r="G23" s="43"/>
    </row>
    <row r="24" spans="2:7" ht="12" customHeight="1" x14ac:dyDescent="0.25">
      <c r="B24" s="76">
        <f>'cropping pattern'!E10</f>
        <v>0</v>
      </c>
      <c r="C24" s="43"/>
      <c r="D24" s="43"/>
      <c r="E24" s="43"/>
      <c r="F24" s="43"/>
      <c r="G24" s="43"/>
    </row>
    <row r="25" spans="2:7" ht="12" customHeight="1" x14ac:dyDescent="0.25">
      <c r="B25" s="76">
        <f>'cropping pattern'!E11</f>
        <v>0</v>
      </c>
      <c r="C25" s="43"/>
      <c r="D25" s="43"/>
      <c r="E25" s="43"/>
      <c r="F25" s="43"/>
      <c r="G25" s="43"/>
    </row>
    <row r="26" spans="2:7" ht="12" customHeight="1" x14ac:dyDescent="0.25">
      <c r="B26" s="76">
        <f>'cropping pattern'!E12</f>
        <v>0</v>
      </c>
      <c r="C26" s="43"/>
      <c r="D26" s="43"/>
      <c r="E26" s="43"/>
      <c r="F26" s="43"/>
      <c r="G26" s="43"/>
    </row>
    <row r="27" spans="2:7" ht="12" customHeight="1" x14ac:dyDescent="0.25">
      <c r="B27" s="76">
        <f>'cropping pattern'!E13</f>
        <v>0</v>
      </c>
      <c r="C27" s="43"/>
      <c r="D27" s="43"/>
      <c r="E27" s="43"/>
      <c r="F27" s="43"/>
      <c r="G27" s="43"/>
    </row>
    <row r="28" spans="2:7" ht="12" customHeight="1" x14ac:dyDescent="0.25">
      <c r="B28" s="76">
        <f>'cropping pattern'!E14</f>
        <v>0</v>
      </c>
      <c r="C28" s="43"/>
      <c r="D28" s="43"/>
      <c r="E28" s="43"/>
      <c r="F28" s="43"/>
      <c r="G28" s="43"/>
    </row>
    <row r="29" spans="2:7" ht="12" customHeight="1" x14ac:dyDescent="0.25">
      <c r="B29" s="76">
        <f>'cropping pattern'!E15</f>
        <v>0</v>
      </c>
      <c r="C29" s="43"/>
      <c r="D29" s="43"/>
      <c r="E29" s="43"/>
      <c r="F29" s="43"/>
      <c r="G29" s="43"/>
    </row>
    <row r="30" spans="2:7" ht="12" customHeight="1" x14ac:dyDescent="0.25">
      <c r="B30" s="76">
        <f>'cropping pattern'!E16</f>
        <v>0</v>
      </c>
      <c r="C30" s="42"/>
      <c r="D30" s="42"/>
      <c r="E30" s="42"/>
      <c r="F30" s="42"/>
      <c r="G30" s="42"/>
    </row>
    <row r="31" spans="2:7" ht="12" customHeight="1" x14ac:dyDescent="0.25">
      <c r="B31" s="90"/>
      <c r="C31" s="91"/>
      <c r="D31" s="91"/>
      <c r="E31" s="91"/>
      <c r="F31" s="91"/>
      <c r="G31" s="91"/>
    </row>
    <row r="32" spans="2:7" x14ac:dyDescent="0.25">
      <c r="B32" s="92" t="s">
        <v>72</v>
      </c>
    </row>
    <row r="33" spans="2:13" x14ac:dyDescent="0.25">
      <c r="B33" s="55"/>
      <c r="C33" s="55" t="s">
        <v>73</v>
      </c>
      <c r="D33" s="55"/>
      <c r="E33" s="55"/>
      <c r="F33" s="55"/>
      <c r="G33" s="55"/>
      <c r="K33" s="87"/>
    </row>
    <row r="34" spans="2:13" x14ac:dyDescent="0.25">
      <c r="B34" s="53" t="s">
        <v>69</v>
      </c>
      <c r="C34" s="44"/>
      <c r="D34" s="44"/>
      <c r="E34" s="44"/>
      <c r="F34" s="44"/>
    </row>
    <row r="35" spans="2:13" x14ac:dyDescent="0.25">
      <c r="B35" s="53" t="s">
        <v>70</v>
      </c>
      <c r="C35" s="44"/>
      <c r="D35" s="44"/>
      <c r="E35" s="44"/>
      <c r="F35" s="44"/>
      <c r="G35" s="44"/>
    </row>
    <row r="36" spans="2:13" x14ac:dyDescent="0.25">
      <c r="B36" s="53" t="s">
        <v>71</v>
      </c>
      <c r="C36" s="44"/>
      <c r="D36" s="44"/>
      <c r="E36" s="44"/>
      <c r="F36" s="44"/>
      <c r="G36" s="44"/>
    </row>
    <row r="37" spans="2:13" x14ac:dyDescent="0.25">
      <c r="B37" s="72" t="s">
        <v>74</v>
      </c>
      <c r="C37" s="72"/>
      <c r="D37" s="72"/>
      <c r="E37" s="72"/>
      <c r="F37" s="72"/>
    </row>
    <row r="38" spans="2:13" x14ac:dyDescent="0.25">
      <c r="B38" s="74"/>
      <c r="C38" s="74"/>
      <c r="D38" s="74"/>
      <c r="E38" s="74"/>
      <c r="F38" s="74"/>
    </row>
    <row r="39" spans="2:13" ht="18.75" x14ac:dyDescent="0.25">
      <c r="B39" s="155" t="s">
        <v>101</v>
      </c>
      <c r="C39" s="155"/>
      <c r="D39" s="155"/>
    </row>
    <row r="40" spans="2:13" ht="23.25" customHeight="1" x14ac:dyDescent="0.25">
      <c r="B40" s="163" t="s">
        <v>86</v>
      </c>
      <c r="C40" s="163"/>
      <c r="D40" s="163"/>
      <c r="E40" s="163"/>
      <c r="F40" s="163"/>
      <c r="G40" s="163"/>
      <c r="H40" s="163" t="s">
        <v>87</v>
      </c>
      <c r="I40" s="163"/>
      <c r="J40" s="163"/>
      <c r="K40" s="163"/>
      <c r="L40" s="163"/>
      <c r="M40" s="163"/>
    </row>
    <row r="41" spans="2:13" ht="25.5" x14ac:dyDescent="0.25">
      <c r="B41" s="156" t="s">
        <v>2</v>
      </c>
      <c r="C41" s="65" t="s">
        <v>7</v>
      </c>
      <c r="D41" s="65" t="s">
        <v>3</v>
      </c>
      <c r="E41" s="65" t="s">
        <v>4</v>
      </c>
      <c r="F41" s="89" t="s">
        <v>5</v>
      </c>
      <c r="G41" s="65"/>
      <c r="H41" s="157" t="s">
        <v>85</v>
      </c>
      <c r="I41" s="65" t="s">
        <v>7</v>
      </c>
      <c r="J41" s="65" t="s">
        <v>3</v>
      </c>
      <c r="K41" s="65" t="s">
        <v>4</v>
      </c>
      <c r="L41" s="89" t="s">
        <v>5</v>
      </c>
      <c r="M41" s="65" t="s">
        <v>6</v>
      </c>
    </row>
    <row r="42" spans="2:13" ht="35.25" customHeight="1" x14ac:dyDescent="0.25">
      <c r="B42" s="156"/>
      <c r="C42" s="65" t="s">
        <v>11</v>
      </c>
      <c r="D42" s="65" t="s">
        <v>11</v>
      </c>
      <c r="E42" s="65" t="s">
        <v>11</v>
      </c>
      <c r="F42" s="65" t="s">
        <v>84</v>
      </c>
      <c r="G42" s="65"/>
      <c r="H42" s="157"/>
      <c r="I42" s="65" t="s">
        <v>11</v>
      </c>
      <c r="J42" s="65" t="s">
        <v>11</v>
      </c>
      <c r="K42" s="65" t="s">
        <v>11</v>
      </c>
      <c r="L42" s="65" t="s">
        <v>84</v>
      </c>
      <c r="M42" s="65" t="s">
        <v>14</v>
      </c>
    </row>
    <row r="43" spans="2:13" ht="14.25" customHeight="1" x14ac:dyDescent="0.25">
      <c r="B43" s="88"/>
      <c r="C43" s="77"/>
      <c r="D43" s="77"/>
      <c r="E43" s="77"/>
      <c r="F43" s="77"/>
      <c r="G43" s="77"/>
      <c r="H43" s="88" t="str">
        <f>'cropping pattern'!E25</f>
        <v>Maize grain</v>
      </c>
      <c r="I43" s="80">
        <v>30</v>
      </c>
      <c r="J43" s="80">
        <v>150</v>
      </c>
      <c r="K43" s="80">
        <v>100</v>
      </c>
      <c r="L43" s="84">
        <v>2</v>
      </c>
      <c r="M43" s="84">
        <v>20</v>
      </c>
    </row>
    <row r="44" spans="2:13" ht="14.25" customHeight="1" x14ac:dyDescent="0.25">
      <c r="B44" s="88" t="str">
        <f>'cropping pattern'!B26</f>
        <v>Groundnut</v>
      </c>
      <c r="C44" s="80">
        <v>70</v>
      </c>
      <c r="D44" s="80">
        <v>100</v>
      </c>
      <c r="E44" s="80">
        <v>0</v>
      </c>
      <c r="F44" s="81">
        <v>1</v>
      </c>
      <c r="G44" s="81"/>
      <c r="H44" s="88" t="str">
        <f>'cropping pattern'!E26</f>
        <v>Groundnut</v>
      </c>
      <c r="I44" s="80">
        <v>70</v>
      </c>
      <c r="J44" s="80">
        <v>100</v>
      </c>
      <c r="K44" s="80">
        <v>0</v>
      </c>
      <c r="L44" s="84">
        <v>1</v>
      </c>
      <c r="M44" s="84">
        <v>20</v>
      </c>
    </row>
    <row r="45" spans="2:13" ht="14.25" customHeight="1" x14ac:dyDescent="0.25">
      <c r="B45" s="88" t="str">
        <f>'cropping pattern'!B27</f>
        <v>Haricot bean</v>
      </c>
      <c r="C45" s="80">
        <v>90</v>
      </c>
      <c r="D45" s="80">
        <v>100</v>
      </c>
      <c r="E45" s="80"/>
      <c r="F45" s="81">
        <v>1</v>
      </c>
      <c r="G45" s="81"/>
      <c r="H45" s="88">
        <f>'cropping pattern'!E27</f>
        <v>0</v>
      </c>
      <c r="I45" s="85"/>
      <c r="J45" s="85"/>
      <c r="K45" s="85"/>
      <c r="L45" s="85"/>
      <c r="M45" s="85"/>
    </row>
    <row r="46" spans="2:13" ht="14.25" customHeight="1" x14ac:dyDescent="0.25">
      <c r="B46" s="88" t="str">
        <f>'cropping pattern'!B28</f>
        <v>Pepper</v>
      </c>
      <c r="C46" s="81">
        <v>0.6</v>
      </c>
      <c r="D46" s="80">
        <v>100</v>
      </c>
      <c r="E46" s="80">
        <v>100</v>
      </c>
      <c r="F46" s="81">
        <v>2</v>
      </c>
      <c r="G46" s="81"/>
      <c r="H46" s="88">
        <f>'cropping pattern'!E28</f>
        <v>0</v>
      </c>
      <c r="I46" s="85"/>
      <c r="J46" s="85"/>
      <c r="K46" s="85"/>
      <c r="L46" s="85"/>
      <c r="M46" s="85"/>
    </row>
    <row r="47" spans="2:13" ht="14.25" customHeight="1" x14ac:dyDescent="0.25">
      <c r="B47" s="88" t="str">
        <f>'cropping pattern'!B29</f>
        <v>Onion</v>
      </c>
      <c r="C47" s="82">
        <v>4</v>
      </c>
      <c r="D47" s="82">
        <v>150</v>
      </c>
      <c r="E47" s="82">
        <v>100</v>
      </c>
      <c r="F47" s="83">
        <v>2.5</v>
      </c>
      <c r="G47" s="83"/>
      <c r="H47" s="88">
        <f>'cropping pattern'!E29</f>
        <v>0</v>
      </c>
      <c r="I47" s="82"/>
      <c r="J47" s="82"/>
      <c r="K47" s="82"/>
      <c r="L47" s="82"/>
      <c r="M47" s="82"/>
    </row>
    <row r="48" spans="2:13" ht="14.25" customHeight="1" x14ac:dyDescent="0.25">
      <c r="B48" s="88">
        <f>'cropping pattern'!B30</f>
        <v>0</v>
      </c>
      <c r="C48" s="82"/>
      <c r="D48" s="82"/>
      <c r="E48" s="82"/>
      <c r="F48" s="82"/>
      <c r="G48" s="82"/>
      <c r="H48" s="88" t="str">
        <f>'cropping pattern'!E30</f>
        <v>Sesame</v>
      </c>
      <c r="I48" s="80">
        <v>5</v>
      </c>
      <c r="J48" s="80">
        <v>100</v>
      </c>
      <c r="K48" s="80">
        <v>50</v>
      </c>
      <c r="L48" s="84">
        <v>1.5</v>
      </c>
      <c r="M48" s="84">
        <v>20</v>
      </c>
    </row>
    <row r="49" spans="2:13" ht="14.25" customHeight="1" x14ac:dyDescent="0.25">
      <c r="B49" s="88" t="str">
        <f>'cropping pattern'!B31</f>
        <v>Banana</v>
      </c>
      <c r="C49" s="79"/>
      <c r="D49" s="79"/>
      <c r="E49" s="79"/>
      <c r="F49" s="79"/>
      <c r="G49" s="79"/>
      <c r="H49" s="88" t="str">
        <f>'cropping pattern'!E31</f>
        <v>Banana</v>
      </c>
      <c r="I49" s="82">
        <v>0</v>
      </c>
      <c r="J49" s="82">
        <v>0</v>
      </c>
      <c r="K49" s="82">
        <v>0</v>
      </c>
      <c r="L49" s="86">
        <v>0</v>
      </c>
      <c r="M49" s="86">
        <v>20</v>
      </c>
    </row>
    <row r="50" spans="2:13" ht="14.25" customHeight="1" x14ac:dyDescent="0.25">
      <c r="B50" s="88">
        <f>'cropping pattern'!B32</f>
        <v>0</v>
      </c>
      <c r="C50" s="78"/>
      <c r="D50" s="78"/>
      <c r="E50" s="78"/>
      <c r="F50" s="78"/>
      <c r="G50" s="78"/>
      <c r="H50" s="88">
        <f>'cropping pattern'!E32</f>
        <v>0</v>
      </c>
      <c r="I50" s="78"/>
      <c r="J50" s="78"/>
      <c r="K50" s="78"/>
      <c r="L50" s="78"/>
      <c r="M50" s="78"/>
    </row>
    <row r="51" spans="2:13" ht="14.25" customHeight="1" x14ac:dyDescent="0.25"/>
    <row r="52" spans="2:13" ht="14.25" customHeight="1" x14ac:dyDescent="0.25">
      <c r="B52" s="55"/>
      <c r="C52" s="55"/>
      <c r="D52" s="55" t="s">
        <v>73</v>
      </c>
      <c r="E52" s="55"/>
      <c r="F52" s="55"/>
      <c r="G52" s="55"/>
      <c r="H52" s="39"/>
    </row>
    <row r="53" spans="2:13" ht="14.25" customHeight="1" x14ac:dyDescent="0.25">
      <c r="B53" s="54" t="s">
        <v>72</v>
      </c>
      <c r="C53" s="53" t="s">
        <v>83</v>
      </c>
      <c r="D53" s="44">
        <v>1800</v>
      </c>
      <c r="E53" s="44"/>
      <c r="F53" s="44"/>
      <c r="G53" s="44"/>
      <c r="H53" s="66"/>
    </row>
    <row r="54" spans="2:13" ht="24.75" x14ac:dyDescent="0.25">
      <c r="B54" s="44"/>
      <c r="C54" s="53" t="s">
        <v>70</v>
      </c>
      <c r="D54" s="44"/>
      <c r="E54" s="44"/>
      <c r="F54" s="44"/>
      <c r="G54" s="44"/>
      <c r="H54" s="66"/>
    </row>
    <row r="55" spans="2:13" ht="24.75" x14ac:dyDescent="0.25">
      <c r="B55" s="44"/>
      <c r="C55" s="53" t="s">
        <v>71</v>
      </c>
      <c r="D55" s="44"/>
      <c r="E55" s="44"/>
      <c r="F55" s="44"/>
      <c r="G55" s="44"/>
      <c r="H55" s="66"/>
    </row>
    <row r="57" spans="2:13" ht="16.5" customHeight="1" x14ac:dyDescent="0.25"/>
    <row r="58" spans="2:13" ht="16.5" customHeight="1" x14ac:dyDescent="0.25"/>
  </sheetData>
  <mergeCells count="10">
    <mergeCell ref="B3:D3"/>
    <mergeCell ref="B41:B42"/>
    <mergeCell ref="H41:H42"/>
    <mergeCell ref="C18:G18"/>
    <mergeCell ref="C6:G6"/>
    <mergeCell ref="B4:B6"/>
    <mergeCell ref="B39:D39"/>
    <mergeCell ref="B40:G40"/>
    <mergeCell ref="H40:M40"/>
    <mergeCell ref="B18:B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workbookViewId="0">
      <selection activeCell="D37" sqref="D37"/>
    </sheetView>
  </sheetViews>
  <sheetFormatPr defaultRowHeight="15" x14ac:dyDescent="0.25"/>
  <cols>
    <col min="2" max="2" width="11.42578125" customWidth="1"/>
    <col min="3" max="3" width="14.140625" customWidth="1"/>
    <col min="4" max="4" width="12.5703125" customWidth="1"/>
    <col min="5" max="5" width="2.5703125" customWidth="1"/>
    <col min="6" max="6" width="12.140625" customWidth="1"/>
    <col min="7" max="7" width="14.42578125" customWidth="1"/>
    <col min="8" max="8" width="13.7109375" customWidth="1"/>
    <col min="9" max="9" width="11" customWidth="1"/>
    <col min="10" max="10" width="11.140625" customWidth="1"/>
    <col min="11" max="11" width="12.7109375" customWidth="1"/>
  </cols>
  <sheetData>
    <row r="1" spans="2:11" x14ac:dyDescent="0.25">
      <c r="B1" s="75" t="s">
        <v>97</v>
      </c>
    </row>
    <row r="2" spans="2:11" ht="21.75" customHeight="1" x14ac:dyDescent="0.25">
      <c r="B2" s="165" t="s">
        <v>63</v>
      </c>
      <c r="C2" s="165"/>
      <c r="D2" s="165"/>
      <c r="E2" s="103"/>
      <c r="F2" s="165" t="s">
        <v>65</v>
      </c>
      <c r="G2" s="165"/>
      <c r="H2" s="165"/>
      <c r="I2" s="165" t="s">
        <v>64</v>
      </c>
      <c r="J2" s="165"/>
      <c r="K2" s="165"/>
    </row>
    <row r="3" spans="2:11" x14ac:dyDescent="0.25">
      <c r="B3" s="104" t="s">
        <v>2</v>
      </c>
      <c r="C3" s="105" t="s">
        <v>36</v>
      </c>
      <c r="D3" s="105" t="s">
        <v>37</v>
      </c>
      <c r="E3" s="106"/>
      <c r="F3" s="105" t="s">
        <v>2</v>
      </c>
      <c r="G3" s="105" t="s">
        <v>36</v>
      </c>
      <c r="H3" s="105" t="s">
        <v>37</v>
      </c>
      <c r="I3" s="105" t="s">
        <v>36</v>
      </c>
      <c r="J3" s="105" t="s">
        <v>37</v>
      </c>
      <c r="K3" s="105" t="s">
        <v>38</v>
      </c>
    </row>
    <row r="4" spans="2:11" ht="10.5" customHeight="1" x14ac:dyDescent="0.25">
      <c r="B4" s="107">
        <f>'Input rates'!B7</f>
        <v>0</v>
      </c>
      <c r="C4" s="108">
        <f>'cropping pattern'!C6*'Input rates'!D7/100</f>
        <v>0</v>
      </c>
      <c r="D4" s="109">
        <f>'cropping pattern'!C6*'Input rates'!E7/100</f>
        <v>0</v>
      </c>
      <c r="E4" s="110"/>
      <c r="F4" s="111">
        <f>'cropping pattern'!E6</f>
        <v>0</v>
      </c>
      <c r="G4" s="109">
        <f>'cropping pattern'!F6*'Input rates'!D20/100</f>
        <v>0</v>
      </c>
      <c r="H4" s="109">
        <f>'cropping pattern'!F6*'Input rates'!E20/100</f>
        <v>0</v>
      </c>
      <c r="I4" s="109">
        <f t="shared" ref="I4:I14" si="0">C4+G4</f>
        <v>0</v>
      </c>
      <c r="J4" s="109">
        <f t="shared" ref="J4:J14" si="1">D4+H4</f>
        <v>0</v>
      </c>
      <c r="K4" s="109">
        <f>J4+I4</f>
        <v>0</v>
      </c>
    </row>
    <row r="5" spans="2:11" ht="12.75" customHeight="1" x14ac:dyDescent="0.25">
      <c r="B5" s="107">
        <f>'Input rates'!B8</f>
        <v>0</v>
      </c>
      <c r="C5" s="108">
        <f>'cropping pattern'!C7*'Input rates'!D8/100</f>
        <v>0</v>
      </c>
      <c r="D5" s="109">
        <f>'cropping pattern'!C7*'Input rates'!E8/100</f>
        <v>0</v>
      </c>
      <c r="E5" s="110"/>
      <c r="F5" s="111">
        <f>'cropping pattern'!E7</f>
        <v>0</v>
      </c>
      <c r="G5" s="109">
        <f>'cropping pattern'!F7*'Input rates'!D21/100</f>
        <v>0</v>
      </c>
      <c r="H5" s="109">
        <f>'cropping pattern'!F7*'Input rates'!E21/100</f>
        <v>0</v>
      </c>
      <c r="I5" s="109">
        <f t="shared" si="0"/>
        <v>0</v>
      </c>
      <c r="J5" s="109">
        <f t="shared" si="1"/>
        <v>0</v>
      </c>
      <c r="K5" s="109">
        <f t="shared" ref="K5:K13" si="2">J5+I5</f>
        <v>0</v>
      </c>
    </row>
    <row r="6" spans="2:11" ht="12.75" customHeight="1" x14ac:dyDescent="0.25">
      <c r="B6" s="107">
        <f>'Input rates'!B9</f>
        <v>0</v>
      </c>
      <c r="C6" s="108">
        <f>'cropping pattern'!C8*'Input rates'!D9/100</f>
        <v>0</v>
      </c>
      <c r="D6" s="109">
        <f>'cropping pattern'!C8*'Input rates'!E9/100</f>
        <v>0</v>
      </c>
      <c r="E6" s="110"/>
      <c r="F6" s="111">
        <f>'cropping pattern'!E8</f>
        <v>0</v>
      </c>
      <c r="G6" s="109">
        <f>'cropping pattern'!F8*'Input rates'!D22/100</f>
        <v>0</v>
      </c>
      <c r="H6" s="109">
        <f>'cropping pattern'!F8*'Input rates'!E22/100</f>
        <v>0</v>
      </c>
      <c r="I6" s="109">
        <f t="shared" si="0"/>
        <v>0</v>
      </c>
      <c r="J6" s="109">
        <f t="shared" si="1"/>
        <v>0</v>
      </c>
      <c r="K6" s="109">
        <f t="shared" si="2"/>
        <v>0</v>
      </c>
    </row>
    <row r="7" spans="2:11" ht="12.75" customHeight="1" x14ac:dyDescent="0.25">
      <c r="B7" s="107">
        <f>'Input rates'!B10</f>
        <v>0</v>
      </c>
      <c r="C7" s="108">
        <f>'cropping pattern'!C9*'Input rates'!D10/100</f>
        <v>0</v>
      </c>
      <c r="D7" s="109">
        <f>'cropping pattern'!C9*'Input rates'!E10/100</f>
        <v>0</v>
      </c>
      <c r="E7" s="110"/>
      <c r="F7" s="111">
        <f>'cropping pattern'!E9</f>
        <v>0</v>
      </c>
      <c r="G7" s="109">
        <f>'cropping pattern'!F9*'Input rates'!D23/100</f>
        <v>0</v>
      </c>
      <c r="H7" s="109">
        <f>'cropping pattern'!F9*'Input rates'!E23/100</f>
        <v>0</v>
      </c>
      <c r="I7" s="109">
        <f t="shared" si="0"/>
        <v>0</v>
      </c>
      <c r="J7" s="109">
        <f t="shared" si="1"/>
        <v>0</v>
      </c>
      <c r="K7" s="109">
        <f t="shared" si="2"/>
        <v>0</v>
      </c>
    </row>
    <row r="8" spans="2:11" ht="12.75" customHeight="1" x14ac:dyDescent="0.25">
      <c r="B8" s="107">
        <f>'Input rates'!B11</f>
        <v>0</v>
      </c>
      <c r="C8" s="108">
        <f>'cropping pattern'!C10*'Input rates'!D11/100</f>
        <v>0</v>
      </c>
      <c r="D8" s="109">
        <f>'cropping pattern'!C10*'Input rates'!E11/100</f>
        <v>0</v>
      </c>
      <c r="E8" s="110"/>
      <c r="F8" s="111">
        <f>'cropping pattern'!E10</f>
        <v>0</v>
      </c>
      <c r="G8" s="109">
        <f>'cropping pattern'!F10*'Input rates'!D24/100</f>
        <v>0</v>
      </c>
      <c r="H8" s="109">
        <f>'cropping pattern'!F10*'Input rates'!E24/100</f>
        <v>0</v>
      </c>
      <c r="I8" s="109">
        <f t="shared" si="0"/>
        <v>0</v>
      </c>
      <c r="J8" s="109">
        <f t="shared" si="1"/>
        <v>0</v>
      </c>
      <c r="K8" s="109">
        <f t="shared" si="2"/>
        <v>0</v>
      </c>
    </row>
    <row r="9" spans="2:11" ht="12.75" customHeight="1" x14ac:dyDescent="0.25">
      <c r="B9" s="107">
        <f>'Input rates'!B12</f>
        <v>0</v>
      </c>
      <c r="C9" s="108">
        <f>'cropping pattern'!C11*'Input rates'!D12/100</f>
        <v>0</v>
      </c>
      <c r="D9" s="109">
        <f>'cropping pattern'!C11*'Input rates'!E12/100</f>
        <v>0</v>
      </c>
      <c r="E9" s="110"/>
      <c r="F9" s="111">
        <f>'cropping pattern'!E11</f>
        <v>0</v>
      </c>
      <c r="G9" s="109">
        <f>'cropping pattern'!F11*'Input rates'!D25/100</f>
        <v>0</v>
      </c>
      <c r="H9" s="109">
        <f>'cropping pattern'!F11*'Input rates'!E25/100</f>
        <v>0</v>
      </c>
      <c r="I9" s="109">
        <f t="shared" si="0"/>
        <v>0</v>
      </c>
      <c r="J9" s="109">
        <f t="shared" si="1"/>
        <v>0</v>
      </c>
      <c r="K9" s="109">
        <f t="shared" si="2"/>
        <v>0</v>
      </c>
    </row>
    <row r="10" spans="2:11" ht="12.75" customHeight="1" x14ac:dyDescent="0.25">
      <c r="B10" s="107">
        <f>'Input rates'!B13</f>
        <v>0</v>
      </c>
      <c r="C10" s="108">
        <f>'cropping pattern'!C12*'Input rates'!D13/100</f>
        <v>0</v>
      </c>
      <c r="D10" s="109">
        <f>'cropping pattern'!C12*'Input rates'!E13/100</f>
        <v>0</v>
      </c>
      <c r="E10" s="110"/>
      <c r="F10" s="111">
        <f>'cropping pattern'!E12</f>
        <v>0</v>
      </c>
      <c r="G10" s="109">
        <f>'cropping pattern'!F12*'Input rates'!D26/100</f>
        <v>0</v>
      </c>
      <c r="H10" s="109">
        <f>'cropping pattern'!F12*'Input rates'!E26/100</f>
        <v>0</v>
      </c>
      <c r="I10" s="109">
        <f t="shared" si="0"/>
        <v>0</v>
      </c>
      <c r="J10" s="109">
        <f t="shared" si="1"/>
        <v>0</v>
      </c>
      <c r="K10" s="109">
        <f t="shared" si="2"/>
        <v>0</v>
      </c>
    </row>
    <row r="11" spans="2:11" ht="12.75" customHeight="1" x14ac:dyDescent="0.25">
      <c r="B11" s="107">
        <f>'Input rates'!B14</f>
        <v>0</v>
      </c>
      <c r="C11" s="108">
        <f>'cropping pattern'!C13*'Input rates'!D14/100</f>
        <v>0</v>
      </c>
      <c r="D11" s="109">
        <f>'cropping pattern'!C13*'Input rates'!E14/100</f>
        <v>0</v>
      </c>
      <c r="E11" s="110"/>
      <c r="F11" s="111">
        <f>'cropping pattern'!E13</f>
        <v>0</v>
      </c>
      <c r="G11" s="109">
        <f>'cropping pattern'!F13*'Input rates'!D27/100</f>
        <v>0</v>
      </c>
      <c r="H11" s="109">
        <f>'cropping pattern'!F13*'Input rates'!E27/100</f>
        <v>0</v>
      </c>
      <c r="I11" s="109">
        <f t="shared" si="0"/>
        <v>0</v>
      </c>
      <c r="J11" s="109">
        <f t="shared" si="1"/>
        <v>0</v>
      </c>
      <c r="K11" s="109">
        <f t="shared" si="2"/>
        <v>0</v>
      </c>
    </row>
    <row r="12" spans="2:11" ht="12.75" customHeight="1" x14ac:dyDescent="0.25">
      <c r="B12" s="107">
        <f>'Input rates'!B15</f>
        <v>0</v>
      </c>
      <c r="C12" s="108">
        <f>'cropping pattern'!C14*'Input rates'!D15/100</f>
        <v>0</v>
      </c>
      <c r="D12" s="109">
        <f>'cropping pattern'!C14*'Input rates'!E15/100</f>
        <v>0</v>
      </c>
      <c r="E12" s="110"/>
      <c r="F12" s="111">
        <f>'cropping pattern'!E14</f>
        <v>0</v>
      </c>
      <c r="G12" s="109">
        <f>'cropping pattern'!F14*'Input rates'!D28/100</f>
        <v>0</v>
      </c>
      <c r="H12" s="109">
        <f>'cropping pattern'!F14*'Input rates'!E28/100</f>
        <v>0</v>
      </c>
      <c r="I12" s="109">
        <f t="shared" si="0"/>
        <v>0</v>
      </c>
      <c r="J12" s="109">
        <f t="shared" si="1"/>
        <v>0</v>
      </c>
      <c r="K12" s="109">
        <f t="shared" si="2"/>
        <v>0</v>
      </c>
    </row>
    <row r="13" spans="2:11" ht="12.75" customHeight="1" x14ac:dyDescent="0.25">
      <c r="B13" s="107">
        <f>'Input rates'!B16</f>
        <v>0</v>
      </c>
      <c r="C13" s="108">
        <f>'cropping pattern'!C15*'Input rates'!D16/100</f>
        <v>0</v>
      </c>
      <c r="D13" s="109">
        <f>'cropping pattern'!C15*'Input rates'!E16/100</f>
        <v>0</v>
      </c>
      <c r="E13" s="110"/>
      <c r="F13" s="111">
        <f>'cropping pattern'!E15</f>
        <v>0</v>
      </c>
      <c r="G13" s="109">
        <f>'cropping pattern'!F15*'Input rates'!D29/100</f>
        <v>0</v>
      </c>
      <c r="H13" s="109">
        <f>'cropping pattern'!F15*'Input rates'!E29/100</f>
        <v>0</v>
      </c>
      <c r="I13" s="109">
        <f t="shared" si="0"/>
        <v>0</v>
      </c>
      <c r="J13" s="109">
        <f t="shared" si="1"/>
        <v>0</v>
      </c>
      <c r="K13" s="109">
        <f t="shared" si="2"/>
        <v>0</v>
      </c>
    </row>
    <row r="14" spans="2:11" ht="12.75" customHeight="1" x14ac:dyDescent="0.25">
      <c r="B14" s="107">
        <f>'Input rates'!B17</f>
        <v>0</v>
      </c>
      <c r="C14" s="108">
        <f>'cropping pattern'!C16*'Input rates'!D17/100</f>
        <v>0</v>
      </c>
      <c r="D14" s="109">
        <f>'cropping pattern'!C16*'Input rates'!E17/100</f>
        <v>0</v>
      </c>
      <c r="E14" s="110"/>
      <c r="F14" s="111">
        <f>'cropping pattern'!E16</f>
        <v>0</v>
      </c>
      <c r="G14" s="109">
        <f>'cropping pattern'!F16*'Input rates'!D30/100</f>
        <v>0</v>
      </c>
      <c r="H14" s="109">
        <f>'cropping pattern'!F16*'Input rates'!E30/100</f>
        <v>0</v>
      </c>
      <c r="I14" s="109">
        <f t="shared" si="0"/>
        <v>0</v>
      </c>
      <c r="J14" s="109">
        <f t="shared" si="1"/>
        <v>0</v>
      </c>
      <c r="K14" s="109">
        <f t="shared" ref="K14" si="3">J14+I14</f>
        <v>0</v>
      </c>
    </row>
    <row r="15" spans="2:11" ht="12.75" customHeight="1" x14ac:dyDescent="0.25">
      <c r="B15" s="94"/>
      <c r="C15" s="112">
        <f>SUM(C4:C13)</f>
        <v>0</v>
      </c>
      <c r="D15" s="112">
        <f t="shared" ref="D15:K15" si="4">SUM(D4:D13)</f>
        <v>0</v>
      </c>
      <c r="E15" s="113"/>
      <c r="F15" s="112"/>
      <c r="G15" s="112">
        <f t="shared" si="4"/>
        <v>0</v>
      </c>
      <c r="H15" s="112">
        <f t="shared" si="4"/>
        <v>0</v>
      </c>
      <c r="I15" s="112">
        <f t="shared" si="4"/>
        <v>0</v>
      </c>
      <c r="J15" s="112">
        <f t="shared" si="4"/>
        <v>0</v>
      </c>
      <c r="K15" s="112">
        <f t="shared" si="4"/>
        <v>0</v>
      </c>
    </row>
    <row r="19" spans="2:11" x14ac:dyDescent="0.25">
      <c r="B19" s="70" t="s">
        <v>96</v>
      </c>
    </row>
    <row r="20" spans="2:11" x14ac:dyDescent="0.25">
      <c r="B20" s="164" t="s">
        <v>63</v>
      </c>
      <c r="C20" s="164"/>
      <c r="D20" s="164"/>
      <c r="E20" s="114"/>
      <c r="F20" s="164" t="s">
        <v>65</v>
      </c>
      <c r="G20" s="164"/>
      <c r="H20" s="164"/>
      <c r="I20" s="164" t="s">
        <v>64</v>
      </c>
      <c r="J20" s="164"/>
      <c r="K20" s="164"/>
    </row>
    <row r="21" spans="2:11" x14ac:dyDescent="0.25">
      <c r="B21" s="104" t="s">
        <v>2</v>
      </c>
      <c r="C21" s="105" t="s">
        <v>36</v>
      </c>
      <c r="D21" s="105" t="s">
        <v>37</v>
      </c>
      <c r="E21" s="106"/>
      <c r="F21" s="105" t="s">
        <v>2</v>
      </c>
      <c r="G21" s="105" t="s">
        <v>36</v>
      </c>
      <c r="H21" s="105" t="s">
        <v>37</v>
      </c>
      <c r="I21" s="105" t="s">
        <v>36</v>
      </c>
      <c r="J21" s="105" t="s">
        <v>37</v>
      </c>
      <c r="K21" s="105" t="s">
        <v>38</v>
      </c>
    </row>
    <row r="22" spans="2:11" ht="12.75" customHeight="1" x14ac:dyDescent="0.25">
      <c r="B22" s="107">
        <f>'cropping pattern'!B25</f>
        <v>0</v>
      </c>
      <c r="C22" s="108">
        <f>'cropping pattern'!C25*'Input rates'!D44/100</f>
        <v>0</v>
      </c>
      <c r="D22" s="109">
        <f>'cropping pattern'!C25*'Input rates'!E44/100</f>
        <v>0</v>
      </c>
      <c r="E22" s="110"/>
      <c r="F22" s="111" t="str">
        <f>'cropping pattern'!E25</f>
        <v>Maize grain</v>
      </c>
      <c r="G22" s="109">
        <f>'cropping pattern'!F25*'Input rates'!J43/100</f>
        <v>109.2</v>
      </c>
      <c r="H22" s="109">
        <f>'cropping pattern'!F25*'Input rates'!K43/100</f>
        <v>72.8</v>
      </c>
      <c r="I22" s="109">
        <f t="shared" ref="I22:I29" si="5">C22+G22</f>
        <v>109.2</v>
      </c>
      <c r="J22" s="109">
        <f t="shared" ref="J22:J29" si="6">D22+H22</f>
        <v>72.8</v>
      </c>
      <c r="K22" s="109">
        <f>J22+I22</f>
        <v>182</v>
      </c>
    </row>
    <row r="23" spans="2:11" ht="12.75" customHeight="1" x14ac:dyDescent="0.25">
      <c r="B23" s="107" t="str">
        <f>'cropping pattern'!B26</f>
        <v>Groundnut</v>
      </c>
      <c r="C23" s="108">
        <f>'cropping pattern'!$C26*'Input rates'!D44/100</f>
        <v>52.78</v>
      </c>
      <c r="D23" s="108">
        <f>'cropping pattern'!$C26*'Input rates'!E44</f>
        <v>0</v>
      </c>
      <c r="E23" s="110"/>
      <c r="F23" s="111" t="str">
        <f>'cropping pattern'!E26</f>
        <v>Groundnut</v>
      </c>
      <c r="G23" s="109">
        <f>'cropping pattern'!F26*'Input rates'!$J44/100</f>
        <v>36.4</v>
      </c>
      <c r="H23" s="109">
        <f>'cropping pattern'!F26*'Input rates'!K44/100</f>
        <v>0</v>
      </c>
      <c r="I23" s="109">
        <f t="shared" si="5"/>
        <v>89.18</v>
      </c>
      <c r="J23" s="109">
        <f t="shared" si="6"/>
        <v>0</v>
      </c>
      <c r="K23" s="109">
        <f t="shared" ref="K23:K29" si="7">J23+I23</f>
        <v>89.18</v>
      </c>
    </row>
    <row r="24" spans="2:11" ht="12.75" customHeight="1" x14ac:dyDescent="0.25">
      <c r="B24" s="107" t="str">
        <f>'cropping pattern'!B27</f>
        <v>Haricot bean</v>
      </c>
      <c r="C24" s="108">
        <f>'cropping pattern'!$C27*'Input rates'!D45/100</f>
        <v>32.76</v>
      </c>
      <c r="D24" s="108">
        <f>'cropping pattern'!$C27*'Input rates'!E45</f>
        <v>0</v>
      </c>
      <c r="E24" s="110"/>
      <c r="F24" s="111">
        <f>'cropping pattern'!E27</f>
        <v>0</v>
      </c>
      <c r="G24" s="109">
        <f>'cropping pattern'!F27*'Input rates'!$J45/100</f>
        <v>0</v>
      </c>
      <c r="H24" s="109">
        <f>'cropping pattern'!F27*'Input rates'!K45/100</f>
        <v>0</v>
      </c>
      <c r="I24" s="109">
        <f t="shared" si="5"/>
        <v>32.76</v>
      </c>
      <c r="J24" s="109">
        <f t="shared" si="6"/>
        <v>0</v>
      </c>
      <c r="K24" s="109">
        <f t="shared" si="7"/>
        <v>32.76</v>
      </c>
    </row>
    <row r="25" spans="2:11" ht="12.75" customHeight="1" x14ac:dyDescent="0.25">
      <c r="B25" s="107" t="str">
        <f>'cropping pattern'!B28</f>
        <v>Pepper</v>
      </c>
      <c r="C25" s="108">
        <f>'cropping pattern'!C28*'Input rates'!D47/100</f>
        <v>68.25</v>
      </c>
      <c r="D25" s="109">
        <f>'cropping pattern'!C28*'Input rates'!E47/100</f>
        <v>45.5</v>
      </c>
      <c r="E25" s="110"/>
      <c r="F25" s="111">
        <f>'cropping pattern'!E28</f>
        <v>0</v>
      </c>
      <c r="G25" s="109">
        <f>'cropping pattern'!F28*'Input rates'!$J46/100</f>
        <v>0</v>
      </c>
      <c r="H25" s="109">
        <f>'cropping pattern'!F28*'Input rates'!K46/100</f>
        <v>0</v>
      </c>
      <c r="I25" s="109">
        <f t="shared" si="5"/>
        <v>68.25</v>
      </c>
      <c r="J25" s="109">
        <f t="shared" si="6"/>
        <v>45.5</v>
      </c>
      <c r="K25" s="109">
        <f t="shared" si="7"/>
        <v>113.75</v>
      </c>
    </row>
    <row r="26" spans="2:11" ht="12.75" customHeight="1" x14ac:dyDescent="0.25">
      <c r="B26" s="107" t="str">
        <f>'cropping pattern'!B29</f>
        <v>Onion</v>
      </c>
      <c r="C26" s="108">
        <f>'cropping pattern'!$C29*'Input rates'!D47/100</f>
        <v>62.79</v>
      </c>
      <c r="D26" s="108">
        <f>'cropping pattern'!$C29*'Input rates'!E47/100</f>
        <v>41.86</v>
      </c>
      <c r="E26" s="110"/>
      <c r="F26" s="111">
        <f>'cropping pattern'!E29</f>
        <v>0</v>
      </c>
      <c r="G26" s="109">
        <f>'cropping pattern'!F29*'Input rates'!$J47/100</f>
        <v>0</v>
      </c>
      <c r="H26" s="109">
        <f>'cropping pattern'!F29*'Input rates'!K47/100</f>
        <v>0</v>
      </c>
      <c r="I26" s="109">
        <f t="shared" si="5"/>
        <v>62.79</v>
      </c>
      <c r="J26" s="109">
        <f t="shared" si="6"/>
        <v>41.86</v>
      </c>
      <c r="K26" s="109">
        <f t="shared" si="7"/>
        <v>104.65</v>
      </c>
    </row>
    <row r="27" spans="2:11" ht="12.75" customHeight="1" x14ac:dyDescent="0.25">
      <c r="B27" s="107">
        <f>'cropping pattern'!B30</f>
        <v>0</v>
      </c>
      <c r="C27" s="108">
        <f>'cropping pattern'!C30*'Input rates'!D48/100</f>
        <v>0</v>
      </c>
      <c r="D27" s="109">
        <f>'cropping pattern'!C30*'Input rates'!E48/100</f>
        <v>0</v>
      </c>
      <c r="E27" s="110"/>
      <c r="F27" s="111" t="str">
        <f>'cropping pattern'!E30</f>
        <v>Sesame</v>
      </c>
      <c r="G27" s="109">
        <f>'cropping pattern'!F30*'Input rates'!$J48/100</f>
        <v>63.7</v>
      </c>
      <c r="H27" s="109">
        <f>'cropping pattern'!F30*'Input rates'!K48/100</f>
        <v>31.85</v>
      </c>
      <c r="I27" s="109">
        <f t="shared" si="5"/>
        <v>63.7</v>
      </c>
      <c r="J27" s="109">
        <f t="shared" si="6"/>
        <v>31.85</v>
      </c>
      <c r="K27" s="109">
        <f t="shared" si="7"/>
        <v>95.550000000000011</v>
      </c>
    </row>
    <row r="28" spans="2:11" ht="12.75" customHeight="1" x14ac:dyDescent="0.25">
      <c r="B28" s="107" t="str">
        <f>'cropping pattern'!B31</f>
        <v>Banana</v>
      </c>
      <c r="C28" s="108">
        <f>'cropping pattern'!C31*'Input rates'!D49/100</f>
        <v>0</v>
      </c>
      <c r="D28" s="109">
        <f>'cropping pattern'!C31*'Input rates'!E49/100</f>
        <v>0</v>
      </c>
      <c r="E28" s="110"/>
      <c r="F28" s="111" t="str">
        <f>'cropping pattern'!E31</f>
        <v>Banana</v>
      </c>
      <c r="G28" s="109">
        <f>'cropping pattern'!F31*'Input rates'!$J49/100</f>
        <v>0</v>
      </c>
      <c r="H28" s="109">
        <f>'cropping pattern'!F31*'Input rates'!K49/100</f>
        <v>0</v>
      </c>
      <c r="I28" s="109">
        <f t="shared" si="5"/>
        <v>0</v>
      </c>
      <c r="J28" s="109">
        <f t="shared" si="6"/>
        <v>0</v>
      </c>
      <c r="K28" s="109">
        <f t="shared" ref="K28" si="8">J28+I28</f>
        <v>0</v>
      </c>
    </row>
    <row r="29" spans="2:11" ht="12.75" customHeight="1" x14ac:dyDescent="0.25">
      <c r="B29" s="107">
        <f>'cropping pattern'!B32</f>
        <v>0</v>
      </c>
      <c r="C29" s="108">
        <f>'cropping pattern'!C32*'Input rates'!D50/100</f>
        <v>0</v>
      </c>
      <c r="D29" s="109">
        <f>'cropping pattern'!C32*'Input rates'!E50/100</f>
        <v>0</v>
      </c>
      <c r="E29" s="110"/>
      <c r="F29" s="111">
        <f>'cropping pattern'!E32</f>
        <v>0</v>
      </c>
      <c r="G29" s="109">
        <f>'cropping pattern'!F32*'Input rates'!$J50/100</f>
        <v>0</v>
      </c>
      <c r="H29" s="109">
        <f>'cropping pattern'!F32*'Input rates'!K50/100</f>
        <v>0</v>
      </c>
      <c r="I29" s="109">
        <f t="shared" si="5"/>
        <v>0</v>
      </c>
      <c r="J29" s="109">
        <f t="shared" si="6"/>
        <v>0</v>
      </c>
      <c r="K29" s="109">
        <f t="shared" si="7"/>
        <v>0</v>
      </c>
    </row>
    <row r="30" spans="2:11" ht="12.75" customHeight="1" x14ac:dyDescent="0.25">
      <c r="B30" s="94"/>
      <c r="C30" s="112">
        <f>SUM(C22:C28)</f>
        <v>216.57999999999998</v>
      </c>
      <c r="D30" s="112">
        <f>SUM(D22:D28)</f>
        <v>87.36</v>
      </c>
      <c r="E30" s="113"/>
      <c r="F30" s="112"/>
      <c r="G30" s="112">
        <f>SUM(G22:G28)</f>
        <v>209.3</v>
      </c>
      <c r="H30" s="112">
        <f>SUM(H22:H28)</f>
        <v>104.65</v>
      </c>
      <c r="I30" s="112">
        <f>SUM(I22:I28)</f>
        <v>425.88</v>
      </c>
      <c r="J30" s="112">
        <f>SUM(J22:J28)</f>
        <v>192.01</v>
      </c>
      <c r="K30" s="112">
        <f>SUM(K22:K28)</f>
        <v>617.8900000000001</v>
      </c>
    </row>
  </sheetData>
  <mergeCells count="6">
    <mergeCell ref="B20:D20"/>
    <mergeCell ref="F20:H20"/>
    <mergeCell ref="I20:K20"/>
    <mergeCell ref="B2:D2"/>
    <mergeCell ref="F2:H2"/>
    <mergeCell ref="I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topLeftCell="A22" workbookViewId="0">
      <selection activeCell="J35" sqref="J35"/>
    </sheetView>
  </sheetViews>
  <sheetFormatPr defaultRowHeight="15" x14ac:dyDescent="0.25"/>
  <cols>
    <col min="2" max="2" width="15.42578125" customWidth="1"/>
    <col min="3" max="3" width="13.28515625" customWidth="1"/>
    <col min="4" max="4" width="14.42578125" customWidth="1"/>
    <col min="5" max="5" width="15.140625" customWidth="1"/>
    <col min="6" max="6" width="12.7109375" customWidth="1"/>
  </cols>
  <sheetData>
    <row r="1" spans="2:6" x14ac:dyDescent="0.25">
      <c r="B1" t="s">
        <v>92</v>
      </c>
      <c r="D1" s="75" t="s">
        <v>105</v>
      </c>
    </row>
    <row r="2" spans="2:6" ht="28.5" customHeight="1" x14ac:dyDescent="0.25">
      <c r="B2" s="169" t="s">
        <v>67</v>
      </c>
      <c r="C2" s="170"/>
      <c r="D2" s="169" t="s">
        <v>68</v>
      </c>
      <c r="E2" s="170"/>
      <c r="F2" s="115" t="s">
        <v>43</v>
      </c>
    </row>
    <row r="3" spans="2:6" x14ac:dyDescent="0.25">
      <c r="B3" s="116" t="s">
        <v>2</v>
      </c>
      <c r="C3" s="106" t="s">
        <v>44</v>
      </c>
      <c r="D3" s="116" t="s">
        <v>2</v>
      </c>
      <c r="E3" s="106" t="s">
        <v>47</v>
      </c>
      <c r="F3" s="114" t="s">
        <v>47</v>
      </c>
    </row>
    <row r="4" spans="2:6" ht="12.75" customHeight="1" x14ac:dyDescent="0.25">
      <c r="B4" s="107">
        <f>'cropping pattern'!B6</f>
        <v>0</v>
      </c>
      <c r="C4" s="117">
        <f>'cropping pattern'!C6*'Input rates'!C7/100</f>
        <v>0</v>
      </c>
      <c r="D4" s="111">
        <f>'cropping pattern'!E6</f>
        <v>0</v>
      </c>
      <c r="E4" s="118">
        <f>'cropping pattern'!F6*'Input rates'!C20/100</f>
        <v>0</v>
      </c>
      <c r="F4" s="95">
        <f t="shared" ref="F4:F12" si="0">C4+E4</f>
        <v>0</v>
      </c>
    </row>
    <row r="5" spans="2:6" ht="12.75" customHeight="1" x14ac:dyDescent="0.25">
      <c r="B5" s="107">
        <f>'cropping pattern'!B7</f>
        <v>0</v>
      </c>
      <c r="C5" s="117">
        <f>'cropping pattern'!C7*'Input rates'!C8/100</f>
        <v>0</v>
      </c>
      <c r="D5" s="111">
        <f>'cropping pattern'!E7</f>
        <v>0</v>
      </c>
      <c r="E5" s="118">
        <f>'cropping pattern'!F7*'Input rates'!C21/100</f>
        <v>0</v>
      </c>
      <c r="F5" s="95">
        <f t="shared" si="0"/>
        <v>0</v>
      </c>
    </row>
    <row r="6" spans="2:6" ht="12.75" customHeight="1" x14ac:dyDescent="0.25">
      <c r="B6" s="107">
        <f>'cropping pattern'!B8</f>
        <v>0</v>
      </c>
      <c r="C6" s="117">
        <f>'cropping pattern'!C8*'Input rates'!C9/100</f>
        <v>0</v>
      </c>
      <c r="D6" s="111">
        <f>'cropping pattern'!E8</f>
        <v>0</v>
      </c>
      <c r="E6" s="118">
        <f>'cropping pattern'!F8*'Input rates'!C22/100</f>
        <v>0</v>
      </c>
      <c r="F6" s="95">
        <f t="shared" si="0"/>
        <v>0</v>
      </c>
    </row>
    <row r="7" spans="2:6" ht="12.75" customHeight="1" x14ac:dyDescent="0.25">
      <c r="B7" s="107">
        <f>'cropping pattern'!B9</f>
        <v>0</v>
      </c>
      <c r="C7" s="117">
        <f>'cropping pattern'!C9*'Input rates'!C10/100</f>
        <v>0</v>
      </c>
      <c r="D7" s="111">
        <f>'cropping pattern'!E9</f>
        <v>0</v>
      </c>
      <c r="E7" s="118">
        <f>'cropping pattern'!F9*'Input rates'!C23/100</f>
        <v>0</v>
      </c>
      <c r="F7" s="95">
        <f t="shared" si="0"/>
        <v>0</v>
      </c>
    </row>
    <row r="8" spans="2:6" ht="12.75" customHeight="1" x14ac:dyDescent="0.25">
      <c r="B8" s="107">
        <f>'cropping pattern'!B10</f>
        <v>0</v>
      </c>
      <c r="C8" s="117">
        <f>'cropping pattern'!C10*'Input rates'!C11/100</f>
        <v>0</v>
      </c>
      <c r="D8" s="111">
        <f>'cropping pattern'!E10</f>
        <v>0</v>
      </c>
      <c r="E8" s="118">
        <f>'cropping pattern'!F10*'Input rates'!C24/100</f>
        <v>0</v>
      </c>
      <c r="F8" s="95">
        <f t="shared" si="0"/>
        <v>0</v>
      </c>
    </row>
    <row r="9" spans="2:6" ht="12.75" customHeight="1" x14ac:dyDescent="0.25">
      <c r="B9" s="107">
        <f>'cropping pattern'!B11</f>
        <v>0</v>
      </c>
      <c r="C9" s="117">
        <f>'cropping pattern'!C11*'Input rates'!C12/100</f>
        <v>0</v>
      </c>
      <c r="D9" s="111">
        <f>'cropping pattern'!E11</f>
        <v>0</v>
      </c>
      <c r="E9" s="118">
        <f>'cropping pattern'!F11*'Input rates'!C25/100</f>
        <v>0</v>
      </c>
      <c r="F9" s="95">
        <f t="shared" si="0"/>
        <v>0</v>
      </c>
    </row>
    <row r="10" spans="2:6" ht="12.75" customHeight="1" x14ac:dyDescent="0.25">
      <c r="B10" s="107">
        <f>'cropping pattern'!B12</f>
        <v>0</v>
      </c>
      <c r="C10" s="117">
        <f>'cropping pattern'!C12*'Input rates'!C13/100</f>
        <v>0</v>
      </c>
      <c r="D10" s="111">
        <f>'cropping pattern'!E12</f>
        <v>0</v>
      </c>
      <c r="E10" s="118">
        <f>'cropping pattern'!F12*'Input rates'!C26/100</f>
        <v>0</v>
      </c>
      <c r="F10" s="95">
        <f t="shared" si="0"/>
        <v>0</v>
      </c>
    </row>
    <row r="11" spans="2:6" ht="12.75" customHeight="1" x14ac:dyDescent="0.25">
      <c r="B11" s="107">
        <f>'cropping pattern'!B13</f>
        <v>0</v>
      </c>
      <c r="C11" s="117">
        <f>'cropping pattern'!C13*'Input rates'!C14/100</f>
        <v>0</v>
      </c>
      <c r="D11" s="111">
        <f>'cropping pattern'!E13</f>
        <v>0</v>
      </c>
      <c r="E11" s="118">
        <f>'cropping pattern'!F13*'Input rates'!C27/100</f>
        <v>0</v>
      </c>
      <c r="F11" s="95">
        <f t="shared" si="0"/>
        <v>0</v>
      </c>
    </row>
    <row r="12" spans="2:6" ht="12.75" customHeight="1" x14ac:dyDescent="0.25">
      <c r="B12" s="107">
        <f>'cropping pattern'!B14</f>
        <v>0</v>
      </c>
      <c r="C12" s="117">
        <f>'cropping pattern'!C14*'Input rates'!C15/100</f>
        <v>0</v>
      </c>
      <c r="D12" s="111">
        <f>'cropping pattern'!E14</f>
        <v>0</v>
      </c>
      <c r="E12" s="118">
        <f>'cropping pattern'!F14*'Input rates'!C28/100</f>
        <v>0</v>
      </c>
      <c r="F12" s="95">
        <f t="shared" si="0"/>
        <v>0</v>
      </c>
    </row>
    <row r="13" spans="2:6" ht="12.75" customHeight="1" x14ac:dyDescent="0.25">
      <c r="B13" s="107">
        <f>'cropping pattern'!B15</f>
        <v>0</v>
      </c>
      <c r="C13" s="117">
        <f>'cropping pattern'!C15*'Input rates'!C16/100</f>
        <v>0</v>
      </c>
      <c r="D13" s="111">
        <f>'cropping pattern'!E15</f>
        <v>0</v>
      </c>
      <c r="E13" s="118"/>
      <c r="F13" s="95"/>
    </row>
    <row r="14" spans="2:6" ht="12.75" customHeight="1" x14ac:dyDescent="0.25">
      <c r="B14" s="107">
        <f>'cropping pattern'!B16</f>
        <v>0</v>
      </c>
      <c r="C14" s="117">
        <f>'cropping pattern'!C16*'Input rates'!C17/100</f>
        <v>0</v>
      </c>
      <c r="D14" s="111">
        <f>'cropping pattern'!E16</f>
        <v>0</v>
      </c>
      <c r="E14" s="118"/>
      <c r="F14" s="95"/>
    </row>
    <row r="15" spans="2:6" ht="12.75" customHeight="1" x14ac:dyDescent="0.25">
      <c r="B15" s="94" t="s">
        <v>38</v>
      </c>
      <c r="C15" s="119">
        <f>SUM(C4:C13)</f>
        <v>0</v>
      </c>
      <c r="D15" s="120"/>
      <c r="E15" s="118">
        <f>SUM(E4:E13)</f>
        <v>0</v>
      </c>
      <c r="F15" s="118">
        <f>SUM(F4:F13)</f>
        <v>0</v>
      </c>
    </row>
    <row r="16" spans="2:6" x14ac:dyDescent="0.25">
      <c r="B16" s="87"/>
      <c r="C16" s="87"/>
      <c r="D16" s="87"/>
      <c r="E16" s="87"/>
      <c r="F16" s="87"/>
    </row>
    <row r="17" spans="2:6" x14ac:dyDescent="0.25">
      <c r="B17" s="87"/>
      <c r="C17" s="87"/>
      <c r="D17" s="87"/>
      <c r="E17" s="87"/>
      <c r="F17" s="87"/>
    </row>
    <row r="18" spans="2:6" ht="30" x14ac:dyDescent="0.25">
      <c r="B18" s="56"/>
      <c r="C18" s="56"/>
      <c r="D18" s="168" t="s">
        <v>76</v>
      </c>
      <c r="E18" s="168"/>
      <c r="F18" s="61" t="s">
        <v>43</v>
      </c>
    </row>
    <row r="19" spans="2:6" x14ac:dyDescent="0.25">
      <c r="B19" s="57"/>
      <c r="C19" s="58"/>
      <c r="D19" s="46" t="s">
        <v>2</v>
      </c>
      <c r="E19" s="62" t="s">
        <v>75</v>
      </c>
      <c r="F19" s="62" t="s">
        <v>75</v>
      </c>
    </row>
    <row r="20" spans="2:6" ht="12.75" customHeight="1" x14ac:dyDescent="0.25">
      <c r="B20" s="59"/>
      <c r="C20" s="60"/>
      <c r="D20" s="45">
        <f>'cropping pattern'!E15</f>
        <v>0</v>
      </c>
      <c r="E20" s="48">
        <f>'cropping pattern'!F15*'Input rates'!C34</f>
        <v>0</v>
      </c>
      <c r="F20" s="49">
        <f>C20+E20</f>
        <v>0</v>
      </c>
    </row>
    <row r="21" spans="2:6" ht="12.75" customHeight="1" x14ac:dyDescent="0.25">
      <c r="B21" s="59"/>
      <c r="C21" s="60"/>
      <c r="D21" s="45">
        <f>'cropping pattern'!E16</f>
        <v>0</v>
      </c>
      <c r="E21" s="48">
        <f>'cropping pattern'!F16*'Input rates'!C35</f>
        <v>0</v>
      </c>
      <c r="F21" s="49">
        <f>C21+E21</f>
        <v>0</v>
      </c>
    </row>
    <row r="22" spans="2:6" ht="12.75" customHeight="1" x14ac:dyDescent="0.25">
      <c r="B22" s="59"/>
      <c r="C22" s="60"/>
      <c r="D22" s="45"/>
      <c r="E22" s="48"/>
      <c r="F22" s="49"/>
    </row>
    <row r="23" spans="2:6" x14ac:dyDescent="0.25">
      <c r="B23" s="87"/>
      <c r="C23" s="87"/>
      <c r="D23" s="87"/>
      <c r="E23" s="87"/>
      <c r="F23" s="87"/>
    </row>
    <row r="24" spans="2:6" x14ac:dyDescent="0.25">
      <c r="B24" s="87"/>
      <c r="C24" s="87"/>
      <c r="D24" s="87"/>
      <c r="E24" s="87"/>
      <c r="F24" s="87"/>
    </row>
    <row r="25" spans="2:6" x14ac:dyDescent="0.25">
      <c r="B25" s="87"/>
      <c r="C25" s="87"/>
      <c r="D25" s="87"/>
      <c r="E25" s="87"/>
      <c r="F25" s="87"/>
    </row>
    <row r="26" spans="2:6" x14ac:dyDescent="0.25">
      <c r="B26" s="87" t="s">
        <v>93</v>
      </c>
      <c r="C26" s="87"/>
      <c r="D26" s="87"/>
      <c r="E26" s="87"/>
      <c r="F26" s="87"/>
    </row>
    <row r="27" spans="2:6" ht="30" customHeight="1" x14ac:dyDescent="0.25">
      <c r="B27" s="166" t="s">
        <v>67</v>
      </c>
      <c r="C27" s="167"/>
      <c r="D27" s="166" t="s">
        <v>68</v>
      </c>
      <c r="E27" s="167"/>
      <c r="F27" s="50" t="s">
        <v>43</v>
      </c>
    </row>
    <row r="28" spans="2:6" x14ac:dyDescent="0.25">
      <c r="B28" s="51" t="s">
        <v>2</v>
      </c>
      <c r="C28" s="47" t="s">
        <v>44</v>
      </c>
      <c r="D28" s="51" t="s">
        <v>2</v>
      </c>
      <c r="E28" s="47" t="s">
        <v>47</v>
      </c>
      <c r="F28" s="52" t="s">
        <v>47</v>
      </c>
    </row>
    <row r="29" spans="2:6" s="121" customFormat="1" ht="12.75" customHeight="1" x14ac:dyDescent="0.2">
      <c r="B29" s="107">
        <f>'cropping pattern'!B25</f>
        <v>0</v>
      </c>
      <c r="C29" s="117"/>
      <c r="D29" s="111" t="str">
        <f>'cropping pattern'!E25</f>
        <v>Maize grain</v>
      </c>
      <c r="E29" s="118">
        <f>'cropping pattern'!F25*'Input rates'!C20/100</f>
        <v>0</v>
      </c>
      <c r="F29" s="95"/>
    </row>
    <row r="30" spans="2:6" s="121" customFormat="1" ht="12.75" customHeight="1" x14ac:dyDescent="0.2">
      <c r="B30" s="107" t="str">
        <f>'cropping pattern'!B26</f>
        <v>Groundnut</v>
      </c>
      <c r="C30" s="117">
        <f>'cropping pattern'!C26*'Input rates'!C8/100</f>
        <v>0</v>
      </c>
      <c r="D30" s="111" t="str">
        <f>'cropping pattern'!E26</f>
        <v>Groundnut</v>
      </c>
      <c r="E30" s="118">
        <f>'cropping pattern'!F26*'Input rates'!C21/100</f>
        <v>0</v>
      </c>
      <c r="F30" s="95"/>
    </row>
    <row r="31" spans="2:6" s="121" customFormat="1" ht="12.75" customHeight="1" x14ac:dyDescent="0.2">
      <c r="B31" s="107" t="str">
        <f>'cropping pattern'!B27</f>
        <v>Haricot bean</v>
      </c>
      <c r="C31" s="117">
        <f>'cropping pattern'!C27*'Input rates'!C9/100</f>
        <v>0</v>
      </c>
      <c r="D31" s="111">
        <f>'cropping pattern'!E27</f>
        <v>0</v>
      </c>
      <c r="E31" s="118">
        <f>'cropping pattern'!F27*'Input rates'!C22/100</f>
        <v>0</v>
      </c>
      <c r="F31" s="95"/>
    </row>
    <row r="32" spans="2:6" s="121" customFormat="1" ht="12.75" customHeight="1" x14ac:dyDescent="0.2">
      <c r="B32" s="107" t="str">
        <f>'cropping pattern'!B28</f>
        <v>Pepper</v>
      </c>
      <c r="C32" s="117">
        <f>'cropping pattern'!C28*'Input rates'!C10/100</f>
        <v>0</v>
      </c>
      <c r="D32" s="111">
        <f>'cropping pattern'!E28</f>
        <v>0</v>
      </c>
      <c r="E32" s="118">
        <f>'cropping pattern'!F28*'Input rates'!C23/100</f>
        <v>0</v>
      </c>
      <c r="F32" s="95"/>
    </row>
    <row r="33" spans="2:6" s="121" customFormat="1" ht="12.75" customHeight="1" x14ac:dyDescent="0.2">
      <c r="B33" s="107" t="str">
        <f>'cropping pattern'!B29</f>
        <v>Onion</v>
      </c>
      <c r="C33" s="117">
        <f>'cropping pattern'!C29*'Input rates'!C11/100</f>
        <v>0</v>
      </c>
      <c r="D33" s="111">
        <f>'cropping pattern'!E29</f>
        <v>0</v>
      </c>
      <c r="E33" s="118">
        <f>'cropping pattern'!F29*'Input rates'!C24/100</f>
        <v>0</v>
      </c>
      <c r="F33" s="95"/>
    </row>
    <row r="34" spans="2:6" s="121" customFormat="1" ht="12.75" customHeight="1" x14ac:dyDescent="0.2">
      <c r="B34" s="107">
        <f>'cropping pattern'!B30</f>
        <v>0</v>
      </c>
      <c r="C34" s="117"/>
      <c r="D34" s="111" t="str">
        <f>'cropping pattern'!E30</f>
        <v>Sesame</v>
      </c>
      <c r="E34" s="118">
        <f>'cropping pattern'!F30*'Input rates'!C25/100</f>
        <v>0</v>
      </c>
      <c r="F34" s="95"/>
    </row>
    <row r="35" spans="2:6" s="121" customFormat="1" ht="12.75" customHeight="1" x14ac:dyDescent="0.2">
      <c r="B35" s="107"/>
      <c r="C35" s="117"/>
      <c r="D35" s="111"/>
      <c r="E35" s="118"/>
      <c r="F35" s="95"/>
    </row>
    <row r="36" spans="2:6" s="121" customFormat="1" ht="12.75" customHeight="1" x14ac:dyDescent="0.2">
      <c r="B36" s="107"/>
      <c r="C36" s="117"/>
      <c r="D36" s="111"/>
      <c r="E36" s="118"/>
      <c r="F36" s="95"/>
    </row>
    <row r="37" spans="2:6" s="121" customFormat="1" ht="12.75" customHeight="1" x14ac:dyDescent="0.2">
      <c r="B37" s="107"/>
      <c r="C37" s="117"/>
      <c r="D37" s="111"/>
      <c r="E37" s="118"/>
      <c r="F37" s="95"/>
    </row>
    <row r="38" spans="2:6" s="121" customFormat="1" ht="12.75" customHeight="1" x14ac:dyDescent="0.2">
      <c r="B38" s="122" t="s">
        <v>38</v>
      </c>
      <c r="C38" s="123">
        <f>SUM(C29:C37)</f>
        <v>0</v>
      </c>
      <c r="D38" s="124"/>
      <c r="E38" s="125">
        <f>SUM(E29:E37)</f>
        <v>0</v>
      </c>
      <c r="F38" s="126"/>
    </row>
    <row r="39" spans="2:6" x14ac:dyDescent="0.25">
      <c r="B39" s="87"/>
      <c r="C39" s="87"/>
      <c r="D39" s="87"/>
      <c r="E39" s="87"/>
      <c r="F39" s="87"/>
    </row>
    <row r="40" spans="2:6" x14ac:dyDescent="0.25">
      <c r="B40" s="87"/>
      <c r="C40" s="87"/>
      <c r="D40" s="87"/>
      <c r="E40" s="87"/>
      <c r="F40" s="87"/>
    </row>
    <row r="41" spans="2:6" ht="30" x14ac:dyDescent="0.25">
      <c r="B41" s="56"/>
      <c r="C41" s="56"/>
      <c r="D41" s="168" t="s">
        <v>76</v>
      </c>
      <c r="E41" s="168"/>
      <c r="F41" s="61" t="s">
        <v>43</v>
      </c>
    </row>
    <row r="42" spans="2:6" x14ac:dyDescent="0.25">
      <c r="B42" s="57"/>
      <c r="C42" s="58"/>
      <c r="D42" s="46" t="s">
        <v>2</v>
      </c>
      <c r="E42" s="62" t="s">
        <v>75</v>
      </c>
      <c r="F42" s="62" t="s">
        <v>75</v>
      </c>
    </row>
    <row r="43" spans="2:6" x14ac:dyDescent="0.25">
      <c r="B43" s="59"/>
      <c r="C43" s="60"/>
      <c r="D43" s="45" t="str">
        <f>'cropping pattern'!E31</f>
        <v>Banana</v>
      </c>
      <c r="E43" s="48">
        <f>'cropping pattern'!F31*'Input rates'!D53</f>
        <v>16380</v>
      </c>
      <c r="F43" s="49">
        <f>C43+E43</f>
        <v>16380</v>
      </c>
    </row>
    <row r="44" spans="2:6" x14ac:dyDescent="0.25">
      <c r="B44" s="59"/>
      <c r="C44" s="60"/>
      <c r="D44" s="45">
        <f>'cropping pattern'!E38</f>
        <v>0</v>
      </c>
      <c r="E44" s="48">
        <f>'cropping pattern'!F32*'Input rates'!D54</f>
        <v>0</v>
      </c>
      <c r="F44" s="49">
        <f>C44+E44</f>
        <v>0</v>
      </c>
    </row>
    <row r="45" spans="2:6" x14ac:dyDescent="0.25">
      <c r="B45" s="59"/>
      <c r="C45" s="60"/>
      <c r="D45" s="67" t="s">
        <v>38</v>
      </c>
      <c r="E45" s="68">
        <f>SUM(E43:E44)</f>
        <v>16380</v>
      </c>
      <c r="F45" s="69">
        <f>SUM(F43:F44)</f>
        <v>16380</v>
      </c>
    </row>
  </sheetData>
  <mergeCells count="6">
    <mergeCell ref="D27:E27"/>
    <mergeCell ref="D41:E41"/>
    <mergeCell ref="B27:C27"/>
    <mergeCell ref="B2:C2"/>
    <mergeCell ref="D2:E2"/>
    <mergeCell ref="D18:E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tabSelected="1" workbookViewId="0">
      <selection activeCell="L21" sqref="L21"/>
    </sheetView>
  </sheetViews>
  <sheetFormatPr defaultRowHeight="15" x14ac:dyDescent="0.25"/>
  <cols>
    <col min="2" max="2" width="10.140625" customWidth="1"/>
    <col min="3" max="3" width="11.28515625" customWidth="1"/>
    <col min="4" max="4" width="0.42578125" customWidth="1"/>
    <col min="5" max="5" width="9.28515625" customWidth="1"/>
    <col min="6" max="6" width="12.42578125" customWidth="1"/>
    <col min="7" max="7" width="9.140625" customWidth="1"/>
    <col min="8" max="8" width="12.42578125" customWidth="1"/>
    <col min="9" max="9" width="10.7109375" customWidth="1"/>
  </cols>
  <sheetData>
    <row r="2" spans="2:9" x14ac:dyDescent="0.25">
      <c r="B2" s="127" t="s">
        <v>90</v>
      </c>
      <c r="C2" s="127"/>
      <c r="D2" s="127"/>
      <c r="E2" s="127"/>
      <c r="F2" s="127"/>
      <c r="G2" s="127"/>
      <c r="H2" s="87"/>
      <c r="I2" s="87"/>
    </row>
    <row r="3" spans="2:9" x14ac:dyDescent="0.25">
      <c r="B3" s="171" t="s">
        <v>89</v>
      </c>
      <c r="C3" s="173"/>
      <c r="D3" s="128"/>
      <c r="E3" s="171" t="s">
        <v>66</v>
      </c>
      <c r="F3" s="173"/>
      <c r="G3" s="172"/>
      <c r="H3" s="171" t="s">
        <v>38</v>
      </c>
      <c r="I3" s="172"/>
    </row>
    <row r="4" spans="2:9" ht="30" x14ac:dyDescent="0.25">
      <c r="B4" s="51" t="s">
        <v>2</v>
      </c>
      <c r="C4" s="47" t="s">
        <v>45</v>
      </c>
      <c r="D4" s="47"/>
      <c r="E4" s="51" t="s">
        <v>2</v>
      </c>
      <c r="F4" s="47" t="s">
        <v>45</v>
      </c>
      <c r="G4" s="47" t="s">
        <v>46</v>
      </c>
      <c r="H4" s="61" t="s">
        <v>91</v>
      </c>
      <c r="I4" s="52" t="s">
        <v>49</v>
      </c>
    </row>
    <row r="5" spans="2:9" ht="12.75" customHeight="1" x14ac:dyDescent="0.25">
      <c r="B5" s="107">
        <f>'cropping pattern'!B6</f>
        <v>0</v>
      </c>
      <c r="C5" s="109">
        <f>'cropping pattern'!C6*'Input rates'!F7*0.3</f>
        <v>0</v>
      </c>
      <c r="D5" s="107"/>
      <c r="E5" s="107">
        <f>'cropping pattern'!E6</f>
        <v>0</v>
      </c>
      <c r="F5" s="118">
        <f>'cropping pattern'!F6*'Input rates'!F20</f>
        <v>0</v>
      </c>
      <c r="G5" s="118">
        <f>'cropping pattern'!F6*'Input rates'!G20</f>
        <v>0</v>
      </c>
      <c r="H5" s="129">
        <f t="shared" ref="H5:H15" si="0">C5+F5</f>
        <v>0</v>
      </c>
      <c r="I5" s="129">
        <f>G5</f>
        <v>0</v>
      </c>
    </row>
    <row r="6" spans="2:9" ht="12.75" customHeight="1" x14ac:dyDescent="0.25">
      <c r="B6" s="107">
        <f>'cropping pattern'!B7</f>
        <v>0</v>
      </c>
      <c r="C6" s="109">
        <f>'cropping pattern'!C7*'Input rates'!F8*0.3</f>
        <v>0</v>
      </c>
      <c r="D6" s="107"/>
      <c r="E6" s="107">
        <f>'cropping pattern'!E7</f>
        <v>0</v>
      </c>
      <c r="F6" s="118">
        <f>'cropping pattern'!F7*'Input rates'!F21</f>
        <v>0</v>
      </c>
      <c r="G6" s="118">
        <f>'cropping pattern'!F7*'Input rates'!G21</f>
        <v>0</v>
      </c>
      <c r="H6" s="129">
        <f t="shared" si="0"/>
        <v>0</v>
      </c>
      <c r="I6" s="129">
        <f t="shared" ref="I6:I15" si="1">G6</f>
        <v>0</v>
      </c>
    </row>
    <row r="7" spans="2:9" ht="12.75" customHeight="1" x14ac:dyDescent="0.25">
      <c r="B7" s="107">
        <f>'cropping pattern'!B8</f>
        <v>0</v>
      </c>
      <c r="C7" s="109">
        <f>'cropping pattern'!C8*'Input rates'!F9*0.3</f>
        <v>0</v>
      </c>
      <c r="D7" s="107"/>
      <c r="E7" s="107">
        <f>'cropping pattern'!E8</f>
        <v>0</v>
      </c>
      <c r="F7" s="118">
        <f>'cropping pattern'!F8*'Input rates'!F22</f>
        <v>0</v>
      </c>
      <c r="G7" s="118">
        <f>'cropping pattern'!F8*'Input rates'!G22</f>
        <v>0</v>
      </c>
      <c r="H7" s="129">
        <f t="shared" si="0"/>
        <v>0</v>
      </c>
      <c r="I7" s="129">
        <f t="shared" si="1"/>
        <v>0</v>
      </c>
    </row>
    <row r="8" spans="2:9" ht="12.75" customHeight="1" x14ac:dyDescent="0.25">
      <c r="B8" s="107">
        <f>'cropping pattern'!B9</f>
        <v>0</v>
      </c>
      <c r="C8" s="109">
        <f>'cropping pattern'!C9*'Input rates'!F10*0.3</f>
        <v>0</v>
      </c>
      <c r="D8" s="107"/>
      <c r="E8" s="107">
        <f>'cropping pattern'!E9</f>
        <v>0</v>
      </c>
      <c r="F8" s="118">
        <f>'cropping pattern'!F9*'Input rates'!F23</f>
        <v>0</v>
      </c>
      <c r="G8" s="118">
        <f>'cropping pattern'!F9*'Input rates'!G23</f>
        <v>0</v>
      </c>
      <c r="H8" s="129">
        <f t="shared" si="0"/>
        <v>0</v>
      </c>
      <c r="I8" s="129">
        <f t="shared" si="1"/>
        <v>0</v>
      </c>
    </row>
    <row r="9" spans="2:9" ht="12.75" customHeight="1" x14ac:dyDescent="0.25">
      <c r="B9" s="107">
        <f>'cropping pattern'!B10</f>
        <v>0</v>
      </c>
      <c r="C9" s="109">
        <f>'cropping pattern'!C10*'Input rates'!F11*0.3</f>
        <v>0</v>
      </c>
      <c r="D9" s="107"/>
      <c r="E9" s="107">
        <f>'cropping pattern'!E10</f>
        <v>0</v>
      </c>
      <c r="F9" s="118">
        <f>'cropping pattern'!F10*'Input rates'!F24</f>
        <v>0</v>
      </c>
      <c r="G9" s="118">
        <f>'cropping pattern'!F10*'Input rates'!G24</f>
        <v>0</v>
      </c>
      <c r="H9" s="129">
        <f t="shared" si="0"/>
        <v>0</v>
      </c>
      <c r="I9" s="129">
        <f t="shared" si="1"/>
        <v>0</v>
      </c>
    </row>
    <row r="10" spans="2:9" ht="12.75" customHeight="1" x14ac:dyDescent="0.25">
      <c r="B10" s="107">
        <f>'cropping pattern'!B11</f>
        <v>0</v>
      </c>
      <c r="C10" s="109">
        <f>'cropping pattern'!C11*'Input rates'!F12*0.3</f>
        <v>0</v>
      </c>
      <c r="D10" s="107"/>
      <c r="E10" s="107">
        <f>'cropping pattern'!E11</f>
        <v>0</v>
      </c>
      <c r="F10" s="118">
        <f>'cropping pattern'!F11*'Input rates'!F25</f>
        <v>0</v>
      </c>
      <c r="G10" s="118">
        <f>'cropping pattern'!F11*'Input rates'!G25</f>
        <v>0</v>
      </c>
      <c r="H10" s="129">
        <f t="shared" si="0"/>
        <v>0</v>
      </c>
      <c r="I10" s="129">
        <f t="shared" si="1"/>
        <v>0</v>
      </c>
    </row>
    <row r="11" spans="2:9" ht="12.75" customHeight="1" x14ac:dyDescent="0.25">
      <c r="B11" s="107">
        <f>'cropping pattern'!B12</f>
        <v>0</v>
      </c>
      <c r="C11" s="109">
        <f>'cropping pattern'!C12*'Input rates'!F13*0.3</f>
        <v>0</v>
      </c>
      <c r="D11" s="107"/>
      <c r="E11" s="107">
        <f>'cropping pattern'!E12</f>
        <v>0</v>
      </c>
      <c r="F11" s="118">
        <f>'cropping pattern'!F12*'Input rates'!F26</f>
        <v>0</v>
      </c>
      <c r="G11" s="118">
        <f>'cropping pattern'!F12*'Input rates'!G26</f>
        <v>0</v>
      </c>
      <c r="H11" s="129">
        <f t="shared" si="0"/>
        <v>0</v>
      </c>
      <c r="I11" s="129">
        <f t="shared" si="1"/>
        <v>0</v>
      </c>
    </row>
    <row r="12" spans="2:9" ht="12.75" customHeight="1" x14ac:dyDescent="0.25">
      <c r="B12" s="107">
        <f>'cropping pattern'!B13</f>
        <v>0</v>
      </c>
      <c r="C12" s="109">
        <f>'cropping pattern'!C13*'Input rates'!F14*0.3</f>
        <v>0</v>
      </c>
      <c r="D12" s="107"/>
      <c r="E12" s="107">
        <f>'cropping pattern'!E13</f>
        <v>0</v>
      </c>
      <c r="F12" s="118">
        <f>'cropping pattern'!F13*'Input rates'!F27</f>
        <v>0</v>
      </c>
      <c r="G12" s="118">
        <f>'cropping pattern'!F13*'Input rates'!G27</f>
        <v>0</v>
      </c>
      <c r="H12" s="129">
        <f t="shared" si="0"/>
        <v>0</v>
      </c>
      <c r="I12" s="129">
        <f t="shared" si="1"/>
        <v>0</v>
      </c>
    </row>
    <row r="13" spans="2:9" ht="12.75" customHeight="1" x14ac:dyDescent="0.25">
      <c r="B13" s="107">
        <f>'cropping pattern'!B14</f>
        <v>0</v>
      </c>
      <c r="C13" s="109">
        <f>'cropping pattern'!C14*'Input rates'!F15*0.3</f>
        <v>0</v>
      </c>
      <c r="D13" s="107"/>
      <c r="E13" s="107">
        <f>'cropping pattern'!E14</f>
        <v>0</v>
      </c>
      <c r="F13" s="118">
        <f>'cropping pattern'!F14*'Input rates'!F28</f>
        <v>0</v>
      </c>
      <c r="G13" s="118">
        <f>'cropping pattern'!F14*'Input rates'!G28</f>
        <v>0</v>
      </c>
      <c r="H13" s="129">
        <f t="shared" si="0"/>
        <v>0</v>
      </c>
      <c r="I13" s="129">
        <f t="shared" si="1"/>
        <v>0</v>
      </c>
    </row>
    <row r="14" spans="2:9" ht="12.75" customHeight="1" x14ac:dyDescent="0.25">
      <c r="B14" s="107">
        <f>'cropping pattern'!B15</f>
        <v>0</v>
      </c>
      <c r="C14" s="109">
        <f>'cropping pattern'!C15*'Input rates'!F16*0.3</f>
        <v>0</v>
      </c>
      <c r="D14" s="107"/>
      <c r="E14" s="107">
        <f>'cropping pattern'!E15</f>
        <v>0</v>
      </c>
      <c r="F14" s="118">
        <f>'cropping pattern'!F15*'Input rates'!F29</f>
        <v>0</v>
      </c>
      <c r="G14" s="118">
        <f>'cropping pattern'!F15*'Input rates'!G29</f>
        <v>0</v>
      </c>
      <c r="H14" s="129">
        <f t="shared" si="0"/>
        <v>0</v>
      </c>
      <c r="I14" s="129">
        <f t="shared" si="1"/>
        <v>0</v>
      </c>
    </row>
    <row r="15" spans="2:9" ht="12.75" customHeight="1" x14ac:dyDescent="0.25">
      <c r="B15" s="107">
        <f>'cropping pattern'!B16</f>
        <v>0</v>
      </c>
      <c r="C15" s="109">
        <f>'cropping pattern'!C16*'Input rates'!F17*0.3</f>
        <v>0</v>
      </c>
      <c r="D15" s="107"/>
      <c r="E15" s="107">
        <f>'cropping pattern'!E16</f>
        <v>0</v>
      </c>
      <c r="F15" s="118">
        <f>'cropping pattern'!F16*'Input rates'!F30</f>
        <v>0</v>
      </c>
      <c r="G15" s="118">
        <f>'cropping pattern'!F16*'Input rates'!G30</f>
        <v>0</v>
      </c>
      <c r="H15" s="129">
        <f t="shared" si="0"/>
        <v>0</v>
      </c>
      <c r="I15" s="129">
        <f t="shared" si="1"/>
        <v>0</v>
      </c>
    </row>
    <row r="16" spans="2:9" ht="12.75" customHeight="1" x14ac:dyDescent="0.25">
      <c r="B16" s="130" t="s">
        <v>38</v>
      </c>
      <c r="C16" s="131">
        <f>SUM(C5:C15)</f>
        <v>0</v>
      </c>
      <c r="D16" s="132"/>
      <c r="E16" s="130"/>
      <c r="F16" s="118">
        <f>SUM(F5:F15)</f>
        <v>0</v>
      </c>
      <c r="G16" s="118">
        <f>'cropping pattern'!F17*'Input rates'!G31</f>
        <v>0</v>
      </c>
      <c r="H16" s="118">
        <f>SUM(H5:H15)</f>
        <v>0</v>
      </c>
      <c r="I16" s="118">
        <f>SUM(I5:I15)</f>
        <v>0</v>
      </c>
    </row>
    <row r="21" spans="2:9" ht="21.75" customHeight="1" x14ac:dyDescent="0.25">
      <c r="B21" s="70" t="s">
        <v>88</v>
      </c>
    </row>
    <row r="22" spans="2:9" x14ac:dyDescent="0.25">
      <c r="B22" s="171" t="s">
        <v>89</v>
      </c>
      <c r="C22" s="173"/>
      <c r="D22" s="128"/>
      <c r="E22" s="171" t="s">
        <v>66</v>
      </c>
      <c r="F22" s="173"/>
      <c r="G22" s="172"/>
      <c r="H22" s="171" t="s">
        <v>38</v>
      </c>
      <c r="I22" s="172"/>
    </row>
    <row r="23" spans="2:9" ht="30" x14ac:dyDescent="0.25">
      <c r="B23" s="51" t="s">
        <v>2</v>
      </c>
      <c r="C23" s="47" t="s">
        <v>45</v>
      </c>
      <c r="D23" s="47"/>
      <c r="E23" s="51" t="s">
        <v>2</v>
      </c>
      <c r="F23" s="47" t="s">
        <v>45</v>
      </c>
      <c r="G23" s="47" t="s">
        <v>46</v>
      </c>
      <c r="H23" s="61" t="s">
        <v>91</v>
      </c>
      <c r="I23" s="52" t="s">
        <v>49</v>
      </c>
    </row>
    <row r="24" spans="2:9" s="121" customFormat="1" ht="12.75" customHeight="1" x14ac:dyDescent="0.2">
      <c r="B24" s="107">
        <f>'cropping pattern'!B25</f>
        <v>0</v>
      </c>
      <c r="C24" s="109">
        <f>'cropping pattern'!C26*'Input rates'!F27*0.3</f>
        <v>0</v>
      </c>
      <c r="D24" s="107"/>
      <c r="E24" s="107" t="str">
        <f>'cropping pattern'!E25</f>
        <v>Maize grain</v>
      </c>
      <c r="F24" s="118">
        <f>'cropping pattern'!F25*'Input rates'!L43</f>
        <v>145.6</v>
      </c>
      <c r="G24" s="118">
        <f>'cropping pattern'!G25*'Input rates'!M43</f>
        <v>800</v>
      </c>
      <c r="H24" s="129">
        <f t="shared" ref="H24:H29" si="2">C24+F24</f>
        <v>145.6</v>
      </c>
      <c r="I24" s="129">
        <f>G24</f>
        <v>800</v>
      </c>
    </row>
    <row r="25" spans="2:9" s="121" customFormat="1" ht="12.75" customHeight="1" x14ac:dyDescent="0.2">
      <c r="B25" s="107" t="str">
        <f>'cropping pattern'!B26</f>
        <v>Groundnut</v>
      </c>
      <c r="C25" s="133">
        <f>'cropping pattern'!C26*'Input rates'!F44</f>
        <v>52.78</v>
      </c>
      <c r="D25" s="109"/>
      <c r="E25" s="107" t="str">
        <f>'cropping pattern'!E26</f>
        <v>Groundnut</v>
      </c>
      <c r="F25" s="118">
        <f>'cropping pattern'!F26*'Input rates'!L44</f>
        <v>36.4</v>
      </c>
      <c r="G25" s="118">
        <f>'cropping pattern'!G26*'Input rates'!M44</f>
        <v>400</v>
      </c>
      <c r="H25" s="129">
        <f t="shared" si="2"/>
        <v>89.18</v>
      </c>
      <c r="I25" s="129">
        <f t="shared" ref="I25:I29" si="3">G25</f>
        <v>400</v>
      </c>
    </row>
    <row r="26" spans="2:9" s="121" customFormat="1" ht="12.75" customHeight="1" x14ac:dyDescent="0.2">
      <c r="B26" s="107" t="str">
        <f>'cropping pattern'!B27</f>
        <v>Haricot bean</v>
      </c>
      <c r="C26" s="133">
        <f>'cropping pattern'!C27*'Input rates'!F45</f>
        <v>32.76</v>
      </c>
      <c r="D26" s="109"/>
      <c r="E26" s="107"/>
      <c r="F26" s="118">
        <f>'cropping pattern'!F27*'Input rates'!L45</f>
        <v>0</v>
      </c>
      <c r="G26" s="118">
        <f>'cropping pattern'!G27*'Input rates'!M45</f>
        <v>0</v>
      </c>
      <c r="H26" s="129">
        <f t="shared" si="2"/>
        <v>32.76</v>
      </c>
      <c r="I26" s="129">
        <f t="shared" si="3"/>
        <v>0</v>
      </c>
    </row>
    <row r="27" spans="2:9" s="121" customFormat="1" ht="12.75" customHeight="1" x14ac:dyDescent="0.2">
      <c r="B27" s="107" t="str">
        <f>'cropping pattern'!B28</f>
        <v>Pepper</v>
      </c>
      <c r="C27" s="133">
        <f>'cropping pattern'!C28*'Input rates'!F46</f>
        <v>91</v>
      </c>
      <c r="D27" s="109"/>
      <c r="E27" s="107"/>
      <c r="F27" s="118">
        <f>'cropping pattern'!F28*'Input rates'!L46</f>
        <v>0</v>
      </c>
      <c r="G27" s="118">
        <f>'cropping pattern'!G28*'Input rates'!M46</f>
        <v>0</v>
      </c>
      <c r="H27" s="129">
        <f t="shared" si="2"/>
        <v>91</v>
      </c>
      <c r="I27" s="129">
        <f t="shared" si="3"/>
        <v>0</v>
      </c>
    </row>
    <row r="28" spans="2:9" s="121" customFormat="1" ht="12.75" customHeight="1" x14ac:dyDescent="0.2">
      <c r="B28" s="107" t="str">
        <f>'cropping pattern'!B29</f>
        <v>Onion</v>
      </c>
      <c r="C28" s="133">
        <f>'cropping pattern'!C29*'Input rates'!F47</f>
        <v>104.65</v>
      </c>
      <c r="D28" s="109"/>
      <c r="E28" s="107"/>
      <c r="F28" s="118">
        <f>'cropping pattern'!F29*'Input rates'!L47</f>
        <v>0</v>
      </c>
      <c r="G28" s="118">
        <f>'cropping pattern'!G29*'Input rates'!M47</f>
        <v>0</v>
      </c>
      <c r="H28" s="129">
        <f t="shared" si="2"/>
        <v>104.65</v>
      </c>
      <c r="I28" s="129">
        <f t="shared" si="3"/>
        <v>0</v>
      </c>
    </row>
    <row r="29" spans="2:9" s="121" customFormat="1" ht="12.75" customHeight="1" x14ac:dyDescent="0.2">
      <c r="B29" s="107">
        <f>'cropping pattern'!B30</f>
        <v>0</v>
      </c>
      <c r="C29" s="109">
        <f>'cropping pattern'!C30*'Input rates'!F12</f>
        <v>0</v>
      </c>
      <c r="D29" s="109"/>
      <c r="E29" s="107" t="str">
        <f>'cropping pattern'!E30</f>
        <v>Sesame</v>
      </c>
      <c r="F29" s="118">
        <f>'cropping pattern'!F30*'Input rates'!L48</f>
        <v>95.550000000000011</v>
      </c>
      <c r="G29" s="118">
        <f>'cropping pattern'!G30*'Input rates'!M48</f>
        <v>700</v>
      </c>
      <c r="H29" s="129">
        <f t="shared" si="2"/>
        <v>95.550000000000011</v>
      </c>
      <c r="I29" s="129">
        <f t="shared" si="3"/>
        <v>700</v>
      </c>
    </row>
    <row r="30" spans="2:9" s="121" customFormat="1" ht="12.75" customHeight="1" x14ac:dyDescent="0.2">
      <c r="B30" s="130" t="s">
        <v>38</v>
      </c>
      <c r="C30" s="131">
        <f>SUM(C24:C29)</f>
        <v>281.19</v>
      </c>
      <c r="D30" s="132"/>
      <c r="E30" s="130"/>
      <c r="F30" s="118">
        <f>SUM(F24:F29)</f>
        <v>277.55</v>
      </c>
      <c r="G30" s="118">
        <f>SUM(G24:G29)</f>
        <v>1900</v>
      </c>
      <c r="H30" s="118">
        <f>SUM(H24:H29)</f>
        <v>558.74</v>
      </c>
      <c r="I30" s="118">
        <f>SUM(I24:I29)</f>
        <v>1900</v>
      </c>
    </row>
  </sheetData>
  <mergeCells count="6">
    <mergeCell ref="H3:I3"/>
    <mergeCell ref="E3:G3"/>
    <mergeCell ref="B3:C3"/>
    <mergeCell ref="B22:C22"/>
    <mergeCell ref="E22:G22"/>
    <mergeCell ref="H22:I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 calculation</vt:lpstr>
      <vt:lpstr>cropping pattern</vt:lpstr>
      <vt:lpstr>Input rates</vt:lpstr>
      <vt:lpstr>Fertilizer requirement</vt:lpstr>
      <vt:lpstr>Seed requirement</vt:lpstr>
      <vt:lpstr>agro-chemicals requirement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GIS</cp:lastModifiedBy>
  <dcterms:created xsi:type="dcterms:W3CDTF">2017-01-16T07:21:31Z</dcterms:created>
  <dcterms:modified xsi:type="dcterms:W3CDTF">2018-08-22T09:04:14Z</dcterms:modified>
</cp:coreProperties>
</file>